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270" windowHeight="4635"/>
  </bookViews>
  <sheets>
    <sheet name="plan MO2020"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3" i="2" l="1"/>
  <c r="I15" i="2" l="1"/>
  <c r="H91" i="2"/>
  <c r="I91" i="2" s="1"/>
  <c r="I90" i="2"/>
  <c r="H89" i="2"/>
  <c r="I89" i="2" s="1"/>
  <c r="H87" i="2"/>
  <c r="I87" i="2" s="1"/>
  <c r="I86" i="2"/>
  <c r="I85" i="2"/>
  <c r="I84" i="2"/>
  <c r="G83" i="2"/>
  <c r="I83" i="2" s="1"/>
  <c r="G82" i="2"/>
  <c r="I82" i="2" s="1"/>
  <c r="I81" i="2"/>
  <c r="I80" i="2"/>
  <c r="G78" i="2"/>
  <c r="I74" i="2"/>
  <c r="I73" i="2"/>
  <c r="I72" i="2"/>
  <c r="I71" i="2"/>
  <c r="I69" i="2"/>
  <c r="I68" i="2"/>
  <c r="I67" i="2"/>
  <c r="I62" i="2"/>
  <c r="I61" i="2"/>
  <c r="I60" i="2"/>
  <c r="I59" i="2"/>
  <c r="I58" i="2"/>
  <c r="I57" i="2"/>
  <c r="I56" i="2"/>
  <c r="I55" i="2"/>
  <c r="I54" i="2"/>
  <c r="I53" i="2"/>
  <c r="I52" i="2"/>
  <c r="I44" i="2" l="1"/>
  <c r="I41" i="2"/>
  <c r="I30" i="2" l="1"/>
  <c r="I26" i="2" l="1"/>
  <c r="I14" i="2" l="1"/>
  <c r="H22" i="2" l="1"/>
  <c r="I22" i="2" s="1"/>
  <c r="I21" i="2"/>
  <c r="I20" i="2"/>
  <c r="H19" i="2" l="1"/>
  <c r="I19" i="2" s="1"/>
  <c r="H18" i="2"/>
  <c r="I18" i="2" s="1"/>
</calcChain>
</file>

<file path=xl/sharedStrings.xml><?xml version="1.0" encoding="utf-8"?>
<sst xmlns="http://schemas.openxmlformats.org/spreadsheetml/2006/main" count="493" uniqueCount="289">
  <si>
    <t>CPCN</t>
  </si>
  <si>
    <t>SODRE</t>
  </si>
  <si>
    <t>ICAU</t>
  </si>
  <si>
    <t>Nº</t>
  </si>
  <si>
    <t>MISIÓN</t>
  </si>
  <si>
    <t>DEPENDENCIA UNIDAD</t>
  </si>
  <si>
    <t>DESTINO CIUDAD/PAIS</t>
  </si>
  <si>
    <t>FECHA (inicio y finalización)</t>
  </si>
  <si>
    <t>Nº delegados</t>
  </si>
  <si>
    <t>TOTAL COSTO U$S estimado</t>
  </si>
  <si>
    <t>JUSTIFICACIÓN/OBSERVACIONES</t>
  </si>
  <si>
    <t xml:space="preserve">MINISTERIO DE EDUCACIÓN Y CULTURA </t>
  </si>
  <si>
    <t>PREVISIÓN DE MISIONES OFICIALES - AÑO 2020</t>
  </si>
  <si>
    <t xml:space="preserve">COSTO PASAJE </t>
  </si>
  <si>
    <t xml:space="preserve">COSTO VIÁTICOS </t>
  </si>
  <si>
    <t>CAFEM - Sector Educativo del MERCOSUR</t>
  </si>
  <si>
    <t>Asunción/Paraguay</t>
  </si>
  <si>
    <t>Reuniones de relevancia a efectos de las negociaciones del bloque.</t>
  </si>
  <si>
    <t>CCR - Sector Educativo del MERCOSUR</t>
  </si>
  <si>
    <t>209 Reunión del Consejo Ejecutivo de la UNESCO</t>
  </si>
  <si>
    <t>París / Francia</t>
  </si>
  <si>
    <t>1 a 15 de abril</t>
  </si>
  <si>
    <t>URU asume su lugar en el Consejo Ejecutivo de UNESCO</t>
  </si>
  <si>
    <t>210 Reunión del Consejo Ejecutivo de la UNESCO</t>
  </si>
  <si>
    <t>9 al 23 de octubre</t>
  </si>
  <si>
    <t>URU integra el Consejo Ejecutivo de UNESCO</t>
  </si>
  <si>
    <t>LXI Reunión Especializada en Ciencia y Tecnología del MERCOSUR (RECYT)</t>
  </si>
  <si>
    <t>Asunción / Paraguay</t>
  </si>
  <si>
    <t>mayo (4 días)</t>
  </si>
  <si>
    <t>Reuniones de relevancia a efectos de las negociaciones del bloque.
1er día Reunión de las 3 Comisiones - 2º día Reunión Plenaria de RECYT</t>
  </si>
  <si>
    <t>EU-CELAC ‘Senior Officials’ Meeting" en Ciencia y Tecnología (SOM)</t>
  </si>
  <si>
    <t>Bélgica
/ Bruselas</t>
  </si>
  <si>
    <t>1er Semestre
(5 días)</t>
  </si>
  <si>
    <t>Reunión de relevancia para el dialogo birregional en Ciencia y Tecnología</t>
  </si>
  <si>
    <t>A definir 
en LAC</t>
  </si>
  <si>
    <t>2do Semestre
(5 días)</t>
  </si>
  <si>
    <t>-</t>
  </si>
  <si>
    <t>Dirección de Cooperación Internacional y Proyectos</t>
  </si>
  <si>
    <t>ASUNCION</t>
  </si>
  <si>
    <t>1er semestre      (3 días)</t>
  </si>
  <si>
    <t>A  confirmar</t>
  </si>
  <si>
    <t xml:space="preserve">2 días </t>
  </si>
  <si>
    <t>Actividad de fortalecimiento de la institucionalidad local</t>
  </si>
  <si>
    <t>IBER-RUTAS: Reunión anual Comité Intergubernamental</t>
  </si>
  <si>
    <t>Tijuana</t>
  </si>
  <si>
    <t>Cooperación es el punto focal. Único programa IBER que aborda temática migratoria</t>
  </si>
  <si>
    <t>Reunión de altas autoridades de Cultura OEI/SEGIB</t>
  </si>
  <si>
    <t xml:space="preserve">A confirmar </t>
  </si>
  <si>
    <t>Mercosur Cultural</t>
  </si>
  <si>
    <t>PARAGUAY</t>
  </si>
  <si>
    <t>A Determinar</t>
  </si>
  <si>
    <t>U$S 600</t>
  </si>
  <si>
    <t>De los tres delegados uno pertenece al Uruguay por coordinacion</t>
  </si>
  <si>
    <t>Patrimonio Rio de la Plata</t>
  </si>
  <si>
    <t>U$S 900</t>
  </si>
  <si>
    <t>De los tres delegados uno pertenece al Uruguay por coordinacion.</t>
  </si>
  <si>
    <t>Asamblea anual de ABINIA</t>
  </si>
  <si>
    <t>Biblioteca Nacional</t>
  </si>
  <si>
    <t>Madrid - ESPAÑA</t>
  </si>
  <si>
    <t>octubre</t>
  </si>
  <si>
    <t>NO</t>
  </si>
  <si>
    <t>Se trata de la instancia anual en la que participan en una reunión todos los Directores de Bibliotecas Nacionales de Iberoamérica. Se considera de vital importancia para mantener un fluido intercambio de información  y cooperación e intercambio entre los países de Iberoamérica.</t>
  </si>
  <si>
    <t>Representación de Uruguay en Festivales Internacionales (Alemania y España) por la Orquesta Juvenil del Sodre</t>
  </si>
  <si>
    <t>Berlin-Kassel-Hamburgo-Alterburger/Alemania                                Madrid-El Escorial-Navarra/España</t>
  </si>
  <si>
    <t>7 al 23 de agosto</t>
  </si>
  <si>
    <t>sin costo</t>
  </si>
  <si>
    <t>La Orquesta Juvenil del SODRE ha sido invitada a participar del Young Euro Classics 2020, que es el Festival más importante a nivel internacional de orquestas juveniles, el 7 de agosto de 2020, en el Konzerthauss de Berlin.  Ademas de ser un honor y un gran reto para el SODRE, esta misión posiciona a nuestro país a nivel internacional promocionándolo como sólido, solvente y vinculado a productos de excelencia, con los reconocimientos y beneficios que conlleva a nivel cultural, turístico y de imagen país.  Esta invitación, que constituye un logro luego de intercambios que insumieron un período de dos años, promueve la organización de la Gira por España y Alemania en las ciudades detalladas. Se solicita  solamente el pago del costo del pasaje, asumiéndose desde las instituciones europeas los costos de traslados internos, alojamiento y alimentación.</t>
  </si>
  <si>
    <t>Gira Internacional Ballet Nacional del SODRE "La Bella Durmiente"</t>
  </si>
  <si>
    <t>Frutillar/Chile</t>
  </si>
  <si>
    <t>04 al 10 de Agosto</t>
  </si>
  <si>
    <t xml:space="preserve">Una vez más el BNS se propone llevar una producción completa a los mejores teatros de España y Chile. Este Ballet, de producción nacional de Escenografía y Vestuario realizado en los talleres del Auditorio Nacional del SODRE "Dra. Adela Reta", con diseño de escenografía del premiado escenógrafo Hugo Millán y un diseño de vestuario Agatha Ruiz de la Prada. Asimismo, La música que se llevará para las producciones a sido grabada por la OSSODRE. De esta forma el BNS da a conocer el alto nivel artístico del SODRE. </t>
  </si>
  <si>
    <t>San Sebastián, Aviles, Bilbao, Valencia, Murcia, Alicante y Pamplona/España</t>
  </si>
  <si>
    <t>15 de diciembre 2020 al 15 de enero 2021</t>
  </si>
  <si>
    <t>III FORO Abierto de Ciencias de América Latina y del Caribe (CILAC)</t>
  </si>
  <si>
    <t>Instituto de Investigaciones Biológicas Clemente Estable</t>
  </si>
  <si>
    <t>Buenos Aires</t>
  </si>
  <si>
    <t>21 a 23 setiembre 2020</t>
  </si>
  <si>
    <t>Permitá dar continuidad a la participación del IIBCE en los Foros CILAC de UNESCO</t>
  </si>
  <si>
    <t>Presentación de resultados de trabajo, representación institucional</t>
  </si>
  <si>
    <t>Aberdeen/Escocia</t>
  </si>
  <si>
    <t>26 al 28 de mayo</t>
  </si>
  <si>
    <t>Representación institucional y participación en el Congreso de la Public Comunication of Science and Technology Network (PCST2020); Capacitación profesional en los workshops asociados al Congreso; Presentación de experiencias y resultados del trabajo en comunicación y capacitación en comunicación pública de la ciencia (#LabComUy) así como en la generación de cultura científica que realiza el Instituto, pionero y referente en Uruguay en la materia.</t>
  </si>
  <si>
    <t xml:space="preserve"> Capacitación en nuevos formatos de comunicación</t>
  </si>
  <si>
    <t>Aberdeeen/ Escocia</t>
  </si>
  <si>
    <t>Sin costo</t>
  </si>
  <si>
    <t xml:space="preserve">Rio Content Market </t>
  </si>
  <si>
    <t>Rio, Brasil</t>
  </si>
  <si>
    <t xml:space="preserve">Sin costo - Incluido en la invitación el pasaje </t>
  </si>
  <si>
    <t>Mercado fundamentalmente de coproducción regional que hace unos años se abre como ventana de adquisiciones extranjeras. Es una oportunidad para entablar contacto con otras televosortas regionales y adquiri contenidos para la pantalla.</t>
  </si>
  <si>
    <t>Mip Cancún</t>
  </si>
  <si>
    <t>Cancún, Mexico</t>
  </si>
  <si>
    <t xml:space="preserve">Compra de contenidos extranjeros para la grilla del año. El mercado más efectivo por su formato de meetings y "matcheo" entre compradores y distribuidores. Es una propuesta intensa de dos días y medio. </t>
  </si>
  <si>
    <t>DOCTV</t>
  </si>
  <si>
    <t>no está confirmado</t>
  </si>
  <si>
    <t xml:space="preserve">no sabemos cuáles serán las condiciones </t>
  </si>
  <si>
    <t>Taller para coordinar la emisión simultánea entre las tlevisoras de los países que pertenecesn a la red.</t>
  </si>
  <si>
    <t>Ventana SUR</t>
  </si>
  <si>
    <t>Buenos Aires, Argentina</t>
  </si>
  <si>
    <t>Mercado focalizado a contenidos regionales, fundamentalmente del género documental</t>
  </si>
  <si>
    <t>MIPCOM</t>
  </si>
  <si>
    <t>Cannes, Francia</t>
  </si>
  <si>
    <t>Mercado más imporante, visitados por casi todos los distribuidores del medio para compra de contenidos y novedades de la industria audiovisual (pasaje, acreditaciòn y viàticos hay que pagar)</t>
  </si>
  <si>
    <t xml:space="preserve">Showcase Televisón Española </t>
  </si>
  <si>
    <t xml:space="preserve">Madrid, España </t>
  </si>
  <si>
    <t>Showcase con debates, mesas redondas y encuentros con presentación de nuevos contenidos y experiencas de las televisoras con los diversos contenidos de RTVE a lo largo de los años en las pantallas.</t>
  </si>
  <si>
    <t>TNU - Programación y Adquisiciones</t>
  </si>
  <si>
    <t>Campamento científico para docentes STEM de Panamá</t>
  </si>
  <si>
    <t>Dirección de Educación - Cultura Científica</t>
  </si>
  <si>
    <t>Panamá / Panamá</t>
  </si>
  <si>
    <t>27 de enero al 3 de febrero</t>
  </si>
  <si>
    <t>un integrante de Cultura Científica</t>
  </si>
  <si>
    <t>cubre organización del evento</t>
  </si>
  <si>
    <t>Instructor principal del campamento científico organizado por la SENACYT</t>
  </si>
  <si>
    <t>Taller STEM para docentes de ciencias de Buenos Aires</t>
  </si>
  <si>
    <t>Buenos Aires / Argentina</t>
  </si>
  <si>
    <t>18 al 23 de febrero</t>
  </si>
  <si>
    <t>Instructor principal del taller organizado por el Instituto de las Américas y la Universidad de California de San Diego, California</t>
  </si>
  <si>
    <t>Feria Internacional de Ciencia e Ingeniería</t>
  </si>
  <si>
    <t>Anaheim / EEUU</t>
  </si>
  <si>
    <t>10 al 15 de mayo</t>
  </si>
  <si>
    <t>Embajada de EEUU</t>
  </si>
  <si>
    <t>Integraciòn de la delegación de Clubes de Ciencia que representará a Uruguay en la Feria científica más grande del mundo</t>
  </si>
  <si>
    <t>Taller para instructores STEM de América Latina</t>
  </si>
  <si>
    <t>San Diego / EEUU</t>
  </si>
  <si>
    <t xml:space="preserve">agosto </t>
  </si>
  <si>
    <t>Instructor principal del taller organizado por el Instituto de las Américas y la Universidad de California del Sur</t>
  </si>
  <si>
    <t xml:space="preserve">Muestra científica del ingenio Juvenil </t>
  </si>
  <si>
    <t>Evaluador de Clubes de Ciencia juveniles y presentación de Taller para docentes referido a Aprendizaje basado en proyectos y metodología de investigación</t>
  </si>
  <si>
    <t>Participación en RAADH - MERCOSUR</t>
  </si>
  <si>
    <t>Dirección de Educación- Derechos Humanos</t>
  </si>
  <si>
    <t>Mayo/Junio</t>
  </si>
  <si>
    <t>Reunión de Altas Autoridades de DDHH del MERCOSUR representación punto focal de la Comisión Permanente de Educación y Cultura en DDHH, de relevancia para la construcción de la política de educación en DDHH en la región.</t>
  </si>
  <si>
    <t>Informe ante el Comité contra la Tortura (CAT)</t>
  </si>
  <si>
    <t>Dirección de Educación</t>
  </si>
  <si>
    <t>Ginebra/Suiza</t>
  </si>
  <si>
    <t xml:space="preserve">Mayo </t>
  </si>
  <si>
    <t>Presentacion informe País en el Marco Sistema Universal de Protección de los Derechos Humanos</t>
  </si>
  <si>
    <t>Informe Comité de Derechos Humanos (CCPR)</t>
  </si>
  <si>
    <t>Julio</t>
  </si>
  <si>
    <t>Mercosur- Terminología</t>
  </si>
  <si>
    <t>Dirección de Educación- DDP</t>
  </si>
  <si>
    <t>Paraguay</t>
  </si>
  <si>
    <t>USD 1000</t>
  </si>
  <si>
    <t>USD 2000</t>
  </si>
  <si>
    <t>Mercosur</t>
  </si>
  <si>
    <t>Dirección de Educación- Estadística</t>
  </si>
  <si>
    <t>UNESCO</t>
  </si>
  <si>
    <t>País de America</t>
  </si>
  <si>
    <t>ODS 4</t>
  </si>
  <si>
    <t>País de Europa</t>
  </si>
  <si>
    <t xml:space="preserve">COMISIÓN DE DIVERSIDAD </t>
  </si>
  <si>
    <t xml:space="preserve">Dirección Nacional de Cultura </t>
  </si>
  <si>
    <t>1er semestre</t>
  </si>
  <si>
    <t>Reunión del MERCOSUR</t>
  </si>
  <si>
    <t>COMISIÓN DE ARTES Y FONDOS</t>
  </si>
  <si>
    <t>COMISIÓN DE INDUSTRIAS CREATIVAS</t>
  </si>
  <si>
    <t>COMITÉ TÉCNICO DE MUSEOS</t>
  </si>
  <si>
    <t>SICSUR</t>
  </si>
  <si>
    <t>Cumbre de las Américas IFACCA</t>
  </si>
  <si>
    <t>Washington DC</t>
  </si>
  <si>
    <t>23 al 26 de junio</t>
  </si>
  <si>
    <t>Uruguay es miembro afiliado de la Federación, Americans for the Arts</t>
  </si>
  <si>
    <t>Primer reunión del  CONSEJO INTERGUBERNAMENTAL IBERCULTURA VIVA</t>
  </si>
  <si>
    <t xml:space="preserve">Programa de cooperación iberoamericana Evaluación 2019 y planificación 2020. Uruguay miembro pleno e integra Comité Ejecutivo del Programa. </t>
  </si>
  <si>
    <t xml:space="preserve"> Segunda reunión del CONSEJO INTERGUBERNAMENTAL IBERCULTURA VIVA</t>
  </si>
  <si>
    <t>2do semestre</t>
  </si>
  <si>
    <t>Programa de cooperación Iberoamericana distribución de fondos</t>
  </si>
  <si>
    <t>Primer reunión del CONSEJO INTERGUBERNAMENTAL IBERMÚSICA</t>
  </si>
  <si>
    <t>Segunda reunión del CONSEJO INTERGUBERNAMENTAL IBERMÚSICA</t>
  </si>
  <si>
    <t>Primer Reunión del Consejo Intergubernamental de Ibermuseos</t>
  </si>
  <si>
    <t>a confirmar</t>
  </si>
  <si>
    <t>Mesa Técnica Observatorio Iberoamericano de Museos</t>
  </si>
  <si>
    <t>Gastos a cargo de la organización anfitriona</t>
  </si>
  <si>
    <t>Mesa Técnica Capacitación y Formación (Ibermuseos)</t>
  </si>
  <si>
    <t>Mesa Técnica Sostenibilidad de Museos (Ibermuseos)</t>
  </si>
  <si>
    <t>Segunda  Reunión Consejo Intergubernamental de Ibermuseos</t>
  </si>
  <si>
    <t xml:space="preserve">Primera Reunión Consejo Intergubernamental de Iberescena </t>
  </si>
  <si>
    <t>Portugal</t>
  </si>
  <si>
    <t xml:space="preserve">Programa de Cooperación Iberoamericana para las Artes Escénicas. </t>
  </si>
  <si>
    <t xml:space="preserve">Festival de Almagro </t>
  </si>
  <si>
    <t xml:space="preserve">Almagro/ España </t>
  </si>
  <si>
    <t>Acompañamiento de la delegación Uruguaya en el Festival de Teatro Clásico de Almagro o Festival Internacional de Teatro Clásico de Almagro es un acontecimiento cultural que se celebra en la ciudad manchega de Almagro, en España, anualmente durante el mes de julio. Está dedicado al legado teatral del Barroco español y en especial al Siglo de Oro</t>
  </si>
  <si>
    <t xml:space="preserve">Segunda Reunión  Consejo Intergubernamental de Iberescena </t>
  </si>
  <si>
    <t>Ecuador</t>
  </si>
  <si>
    <t xml:space="preserve">a confirmar </t>
  </si>
  <si>
    <t xml:space="preserve">Programa de Cooperación Iberoamericana para las Artes Escénicas Distribución de fondos de coproducción, festivales y residencias del programa IBERESCENA. </t>
  </si>
  <si>
    <t>Feria del libro infantil de Bologna</t>
  </si>
  <si>
    <t>Bologna / Italia</t>
  </si>
  <si>
    <t>1 al 4 de Abril</t>
  </si>
  <si>
    <t xml:space="preserve">Principal mercado para las publicaciones editoriales y de ilustración para el público infantil. Se envía al Premio de Ilustración 2018 de Uruguay. </t>
  </si>
  <si>
    <t>Feria del libro de Frankfurt</t>
  </si>
  <si>
    <t>Frankfurt / Alemania</t>
  </si>
  <si>
    <t>14 al 18 Octubre</t>
  </si>
  <si>
    <t>Principal mercado para el sector editorial</t>
  </si>
  <si>
    <t>Feria Womex</t>
  </si>
  <si>
    <t>Budapest / Hungria</t>
  </si>
  <si>
    <t>21 al 25 de Octubre</t>
  </si>
  <si>
    <t>Principal mercado para el sector de música</t>
  </si>
  <si>
    <t>BAFIM</t>
  </si>
  <si>
    <t>Noviembre</t>
  </si>
  <si>
    <t>Gran Salón México  de Ilustración</t>
  </si>
  <si>
    <t>Ciudad de México</t>
  </si>
  <si>
    <t>Principal mercado de ilustración de Latinoamérica, donde participará artista premiado del Premio de Ilustración de Uruguay</t>
  </si>
  <si>
    <t xml:space="preserve"> Bienal de Venecia</t>
  </si>
  <si>
    <t>VENECIA/ ITALIA</t>
  </si>
  <si>
    <t xml:space="preserve"> Mayo</t>
  </si>
  <si>
    <t>Uno de los principales eventos artísticos del mundo que se desarrolla entre el 11/5 y el 29/11. Uruguay participa con su espacio propio desde 1960. Concurre Comisario y asistente durante días previos a la apertura y ceremonias protocolares.</t>
  </si>
  <si>
    <t>Feria del libro Buenos Aires</t>
  </si>
  <si>
    <t>23 al 27 Mayo</t>
  </si>
  <si>
    <t>Principal feria de la región para los mercados editoriales y de ilustración donde Uruguay participa en ambos sectores.</t>
  </si>
  <si>
    <t>Feria del Libro de Guadalajara</t>
  </si>
  <si>
    <t>Guadalajara México</t>
  </si>
  <si>
    <t>30 Nov. 8 Dic</t>
  </si>
  <si>
    <t>Principal feria del libro en el mercado de habla hispana donde se desarrolla la más completa agenda profesional para el sector. Importante plataforma para nuestro mercado de ilustración.</t>
  </si>
  <si>
    <t>Bienal del Mercosur Porto Alegre</t>
  </si>
  <si>
    <t>Porto Alegre Brasil</t>
  </si>
  <si>
    <t>Feria Art Basel Miami</t>
  </si>
  <si>
    <t>Miami USA</t>
  </si>
  <si>
    <t>Una de las mayores ferias de arte del mundo donde la presencia de galerías y artistas de Uruguay posibilita el crecimiento y proyección de nuestro mercado del arte. En el año 2018 abrió sus puertas la Fundación Pablo Atchugarry, importante iniciativa privada que merece el reconocimiento y sinergia con nuestras políticas públicas para las artes visuales.</t>
  </si>
  <si>
    <t>Simposio Internacional de Investigación Cultural</t>
  </si>
  <si>
    <t>Costa Rica</t>
  </si>
  <si>
    <t>segundo semestre</t>
  </si>
  <si>
    <t>Es un simposio relevante para los sistemas de información cultural de la Región, es promovido por el sistema de Información Cultural de Costa Rica que tiene un gran desarrollo de trabajo en la materia (cuenta satélite y encuestas de participación cultural)</t>
  </si>
  <si>
    <t>Seminario Internacional sobre participación Cultural</t>
  </si>
  <si>
    <t>Chile</t>
  </si>
  <si>
    <t>Seminario internacional que aporta lo que tiene que ver en el diseño de encuestas de participación cultural y el sondeo del acceso por parte de la ciudadanía a expresiones culturales.</t>
  </si>
  <si>
    <t>MICPY</t>
  </si>
  <si>
    <t>El mercado paraguayo será el primero en el PAÍS, donde uruguay tiene un mercado potencial y además un fuerte trabajo en economía creativa. Forma parte del corredor regional y la sinergia de trabajo de mercados de industrias creativas y culturales</t>
  </si>
  <si>
    <t>MICA</t>
  </si>
  <si>
    <t>Argentina</t>
  </si>
  <si>
    <t>El mercado argentina en la edición 2019 tendrá enfasis en uruguay, con quien además ha firmado un convenio de colaboración, donde uruguay tiene un mercado potencial y además un fuerte trabajo en economía creativa. Forma parte del corredor regional y la sinergia de trabajo de mercados de industrias creativas y culturales</t>
  </si>
  <si>
    <t>CHEC CHILE</t>
  </si>
  <si>
    <t>El mercado chileno será el antecedente mediato en el PAÍS del MICSUR, donde uruguay tiene un mercado potencial y además un fuerte trabajo en economía creativa. Forma parte del corredor regional y la sinergia de trabajo de mercados de industrias creativas y culturales</t>
  </si>
  <si>
    <t>Brasil</t>
  </si>
  <si>
    <t>RECAM - Reunión Especializada de Autoridades Cinematográficas y Audiovisuales del MERCOSUR</t>
  </si>
  <si>
    <t>marzo (a confirmar)</t>
  </si>
  <si>
    <t xml:space="preserve">Representación Institucional Uruguay en la Reunión Especializada de Autoridades Cinematográficas y Audiovisuales del Mercosur.  </t>
  </si>
  <si>
    <t xml:space="preserve">Reunión oficial Conferencia de Autoridades Cinematográficas de Iberoamérica (CACI ) </t>
  </si>
  <si>
    <t>Tenerife/España  (a confirmar)</t>
  </si>
  <si>
    <t>(a confirmar)  abril</t>
  </si>
  <si>
    <t>Compromiso Uruguay en CACI.  Reunión de relevancia para definición de políticas regionales + Programa Ibermedia</t>
  </si>
  <si>
    <t>Festival Internacional de Cine de Cannes</t>
  </si>
  <si>
    <t>Cannes/Francia</t>
  </si>
  <si>
    <t>(a confirmar) mayo</t>
  </si>
  <si>
    <t>Representación institucional en acciones autoridades cinematográficas,  stand país en Marché du Film</t>
  </si>
  <si>
    <t>Festival Internacional de Cine de Annecy</t>
  </si>
  <si>
    <t>Annecy/Francia</t>
  </si>
  <si>
    <t>15 al 20 de junio</t>
  </si>
  <si>
    <t>Representación institucional en Festival de animación clave</t>
  </si>
  <si>
    <t>Festival de Cine de San Sebastian - Reunión CACI-EFADS</t>
  </si>
  <si>
    <t>San Sebastián/España</t>
  </si>
  <si>
    <t>18 al 26 de setiembre</t>
  </si>
  <si>
    <t>Representación Institucional Uruguay en la Reunión de autoridades CACI - EFADS en el marco del Festival de San Sebastián</t>
  </si>
  <si>
    <t>Presencia en Conferencia de Autoridades Cinematográficas de Iberoamérica (CACI ) - Reunión IBERMEDIA</t>
  </si>
  <si>
    <t xml:space="preserve">diciembre </t>
  </si>
  <si>
    <t>Representación Institucional Uruguay en la Conferencia de Autoridades Cinematográficas Iberoamericanas, representación técnica para la definición del apoyo a los proyectos presentados al Programa Ibermedia. Alojamiento cubierto por la organización</t>
  </si>
  <si>
    <t>PERU</t>
  </si>
  <si>
    <t xml:space="preserve">setiembre 2 días </t>
  </si>
  <si>
    <t>Forma parte de la agenda UNESCO y del MERCOSUR</t>
  </si>
  <si>
    <t xml:space="preserve">1er semestre </t>
  </si>
  <si>
    <t xml:space="preserve">2do semestre </t>
  </si>
  <si>
    <t>RME - Reunión de Ministros de Educación del MERCOSUR</t>
  </si>
  <si>
    <t>2do semestre ( 2 días)</t>
  </si>
  <si>
    <t xml:space="preserve">Tráfico Ilícito Bienes Culturales - Actividad regional del MERCOSUR </t>
  </si>
  <si>
    <t>Reunión de altas autoridades de Educación  OEI/SEGIB</t>
  </si>
  <si>
    <t xml:space="preserve"> Reunión de Ministros de Cultura del MERCOSUR</t>
  </si>
  <si>
    <t>MERCOSUR Cultural - Comité Coordinador Regional</t>
  </si>
  <si>
    <t xml:space="preserve">Reunión del 50 Aniversario de la Convención de UNESCO de 1970 Y 4ta Reunión del Comité  de Combate Trafico Ilicito de Bienes Culturales </t>
  </si>
  <si>
    <t xml:space="preserve">Festival del Caribe </t>
  </si>
  <si>
    <t xml:space="preserve">Santiago de Cuba </t>
  </si>
  <si>
    <t>Julio ( 4días)</t>
  </si>
  <si>
    <t>EL Mec Coordina el Comité Nacional de la Delegación que participara del Festival.</t>
  </si>
  <si>
    <t>Massachusetts Institute ogf Technology, Boston USA</t>
  </si>
  <si>
    <t xml:space="preserve">De importancia Institucional por ser una meta importante para el desarrollo  de plataformas institucionales que brindan servicioes a nivel nacional y diversos grupos del IIBCE </t>
  </si>
  <si>
    <t xml:space="preserve">Reunión de Cooperación cientifica </t>
  </si>
  <si>
    <t>NOTAS</t>
  </si>
  <si>
    <t>1. La previsión de Misiones Oficiales se recibirá únicamente en este formato, planilla de Excel.</t>
  </si>
  <si>
    <t>2. Todas las celdas deben enviarse completas, incluyendo las sumas totales en las celdas correspondientes y el número de delegados asistentes a cada Misión.</t>
  </si>
  <si>
    <t>3. Se ruega mantener el formato y tamaño de la planilla, aumentando únicamente en caso de ser necesario, la altura de las celdas "Misión" y "Justificación/Observaciones".</t>
  </si>
  <si>
    <t>4. El número de cada una de las Misiones deberá ser único para todo el Inciso o Unidad que envía la previsión.</t>
  </si>
  <si>
    <t>5. En cada solicitud de autorización de Misión prevista, debe citarse el número único de la misma, junto con el nombre. Ejemplo: en el espacio superior de la nota deberá citarse: "REF: Misión Nº 2. Capacitación en ------".</t>
  </si>
  <si>
    <t>Dirección para el Desarrollo de la Ciencia y el Conocimiento</t>
  </si>
  <si>
    <t>6th High Level Industry - Science Government Dialogue</t>
  </si>
  <si>
    <t>A confirmar</t>
  </si>
  <si>
    <t>A confirmar (5 días)</t>
  </si>
  <si>
    <t>Participación en la 6a. Reunión del Atlantic Research Center (AIR Center), organizaicón de la que Uruguay es signatario</t>
  </si>
  <si>
    <t>Foro CILAC 2020</t>
  </si>
  <si>
    <t>21 al 23 de setiembre</t>
  </si>
  <si>
    <t xml:space="preserve">Participación del III  Foro Abierto de Ciencias de América Latina y el Caribe el cual es un espacio regional de debate e intercambio.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</si>
</sst>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0"/>
      <color theme="1"/>
      <name val="Calibri Light"/>
      <family val="1"/>
      <scheme val="major"/>
    </font>
    <font>
      <sz val="10"/>
      <color theme="1"/>
      <name val="Calibri Light"/>
      <family val="2"/>
      <scheme val="major"/>
    </font>
    <font>
      <b/>
      <sz val="10"/>
      <color theme="1"/>
      <name val="Calibri Light"/>
      <family val="1"/>
      <scheme val="major"/>
    </font>
    <font>
      <sz val="10"/>
      <name val="Arial"/>
      <family val="2"/>
    </font>
    <font>
      <sz val="11"/>
      <color indexed="8"/>
      <name val="Calibri"/>
      <family val="2"/>
      <charset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6" fillId="0" borderId="0"/>
  </cellStyleXfs>
  <cellXfs count="33">
    <xf numFmtId="0" fontId="0" fillId="0" borderId="0" xfId="0"/>
    <xf numFmtId="0" fontId="0" fillId="0" borderId="0" xfId="0" applyAlignment="1">
      <alignment vertical="center" wrapText="1"/>
    </xf>
    <xf numFmtId="0" fontId="0" fillId="0" borderId="1" xfId="0"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vertical="center"/>
    </xf>
    <xf numFmtId="17" fontId="2" fillId="0" borderId="1" xfId="0" applyNumberFormat="1" applyFont="1" applyBorder="1" applyAlignment="1">
      <alignment horizontal="center" vertical="center" wrapText="1"/>
    </xf>
    <xf numFmtId="17" fontId="2" fillId="0" borderId="1" xfId="0" applyNumberFormat="1" applyFont="1" applyBorder="1" applyAlignment="1">
      <alignment horizontal="center" wrapText="1"/>
    </xf>
    <xf numFmtId="17" fontId="2" fillId="0" borderId="1" xfId="0" applyNumberFormat="1" applyFont="1" applyBorder="1" applyAlignment="1">
      <alignment horizontal="center" vertical="center"/>
    </xf>
    <xf numFmtId="0" fontId="0" fillId="2" borderId="0" xfId="0" applyFill="1"/>
    <xf numFmtId="0" fontId="4" fillId="0" borderId="0" xfId="0" applyFont="1" applyAlignment="1">
      <alignment horizontal="left"/>
    </xf>
    <xf numFmtId="0" fontId="2" fillId="0" borderId="0" xfId="0" applyFont="1"/>
    <xf numFmtId="0" fontId="0" fillId="0" borderId="0" xfId="0" applyAlignment="1">
      <alignment horizontal="left"/>
    </xf>
    <xf numFmtId="0" fontId="0" fillId="0" borderId="0" xfId="0" applyAlignment="1">
      <alignment wrapText="1"/>
    </xf>
    <xf numFmtId="0" fontId="2" fillId="0" borderId="0" xfId="0" applyFont="1" applyAlignment="1">
      <alignment horizontal="left" wrapText="1"/>
    </xf>
    <xf numFmtId="0" fontId="0" fillId="0" borderId="0" xfId="0" applyAlignment="1">
      <alignment wrapText="1"/>
    </xf>
    <xf numFmtId="0" fontId="1" fillId="0" borderId="0" xfId="0" applyFont="1" applyAlignment="1">
      <alignment horizontal="center"/>
    </xf>
    <xf numFmtId="0" fontId="2" fillId="0" borderId="0" xfId="0" applyFont="1" applyAlignment="1">
      <alignment horizontal="left"/>
    </xf>
    <xf numFmtId="0" fontId="0" fillId="0" borderId="0" xfId="0" applyAlignment="1"/>
    <xf numFmtId="0" fontId="2" fillId="0" borderId="0" xfId="0" applyFont="1" applyAlignment="1">
      <alignment wrapText="1"/>
    </xf>
  </cellXfs>
  <cellStyles count="3">
    <cellStyle name="Excel Built-in Normal" xfId="2"/>
    <cellStyle name="Normal" xfId="0" builtinId="0"/>
    <cellStyle name="Normal 2" xfId="1"/>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tabSelected="1" topLeftCell="A88" workbookViewId="0">
      <selection activeCell="B97" sqref="B97"/>
    </sheetView>
  </sheetViews>
  <sheetFormatPr baseColWidth="10" defaultRowHeight="15" x14ac:dyDescent="0.25"/>
  <cols>
    <col min="1" max="1" width="3.28515625" bestFit="1" customWidth="1"/>
    <col min="2" max="2" width="25.85546875" customWidth="1"/>
    <col min="3" max="3" width="22" customWidth="1"/>
    <col min="4" max="4" width="22.28515625" customWidth="1"/>
    <col min="5" max="5" width="14.42578125" customWidth="1"/>
    <col min="10" max="10" width="47.42578125" customWidth="1"/>
  </cols>
  <sheetData>
    <row r="1" spans="1:11" x14ac:dyDescent="0.25">
      <c r="A1" s="29" t="s">
        <v>12</v>
      </c>
      <c r="B1" s="29"/>
      <c r="C1" s="29"/>
      <c r="D1" s="29"/>
      <c r="E1" s="29"/>
      <c r="F1" s="29"/>
      <c r="G1" s="29"/>
      <c r="H1" s="29"/>
      <c r="I1" s="29"/>
      <c r="J1" s="29"/>
      <c r="K1" s="29"/>
    </row>
    <row r="2" spans="1:11" x14ac:dyDescent="0.25">
      <c r="A2" s="29" t="s">
        <v>11</v>
      </c>
      <c r="B2" s="29"/>
      <c r="C2" s="29"/>
      <c r="D2" s="29"/>
      <c r="E2" s="29"/>
      <c r="F2" s="29"/>
      <c r="G2" s="29"/>
      <c r="H2" s="29"/>
      <c r="I2" s="29"/>
      <c r="J2" s="29"/>
      <c r="K2" s="29"/>
    </row>
    <row r="5" spans="1:11" s="1" customFormat="1" ht="45" x14ac:dyDescent="0.25">
      <c r="A5" s="2" t="s">
        <v>3</v>
      </c>
      <c r="B5" s="2" t="s">
        <v>4</v>
      </c>
      <c r="C5" s="2" t="s">
        <v>5</v>
      </c>
      <c r="D5" s="2" t="s">
        <v>6</v>
      </c>
      <c r="E5" s="2" t="s">
        <v>7</v>
      </c>
      <c r="F5" s="2" t="s">
        <v>8</v>
      </c>
      <c r="G5" s="2" t="s">
        <v>13</v>
      </c>
      <c r="H5" s="2" t="s">
        <v>14</v>
      </c>
      <c r="I5" s="2" t="s">
        <v>9</v>
      </c>
      <c r="J5" s="5" t="s">
        <v>10</v>
      </c>
    </row>
    <row r="6" spans="1:11" ht="51" x14ac:dyDescent="0.25">
      <c r="A6" s="3">
        <v>1</v>
      </c>
      <c r="B6" s="8" t="s">
        <v>15</v>
      </c>
      <c r="C6" s="13" t="s">
        <v>37</v>
      </c>
      <c r="D6" s="4" t="s">
        <v>16</v>
      </c>
      <c r="E6" s="3" t="s">
        <v>259</v>
      </c>
      <c r="F6" s="3">
        <v>1</v>
      </c>
      <c r="G6" s="3">
        <v>400</v>
      </c>
      <c r="H6" s="3">
        <v>200</v>
      </c>
      <c r="I6" s="3">
        <v>600</v>
      </c>
      <c r="J6" s="8" t="s">
        <v>17</v>
      </c>
    </row>
    <row r="7" spans="1:11" ht="51" x14ac:dyDescent="0.25">
      <c r="A7" s="3">
        <v>2</v>
      </c>
      <c r="B7" s="8" t="s">
        <v>18</v>
      </c>
      <c r="C7" s="13" t="s">
        <v>37</v>
      </c>
      <c r="D7" s="4" t="s">
        <v>16</v>
      </c>
      <c r="E7" s="3" t="s">
        <v>259</v>
      </c>
      <c r="F7" s="3">
        <v>1</v>
      </c>
      <c r="G7" s="3">
        <v>400</v>
      </c>
      <c r="H7" s="3">
        <v>600</v>
      </c>
      <c r="I7" s="3">
        <v>1000</v>
      </c>
      <c r="J7" s="8" t="s">
        <v>17</v>
      </c>
    </row>
    <row r="8" spans="1:11" ht="51" x14ac:dyDescent="0.25">
      <c r="A8" s="3">
        <v>3</v>
      </c>
      <c r="B8" s="8" t="s">
        <v>18</v>
      </c>
      <c r="C8" s="13" t="s">
        <v>37</v>
      </c>
      <c r="D8" s="4" t="s">
        <v>16</v>
      </c>
      <c r="E8" s="3" t="s">
        <v>259</v>
      </c>
      <c r="F8" s="3">
        <v>1</v>
      </c>
      <c r="G8" s="3">
        <v>400</v>
      </c>
      <c r="H8" s="3">
        <v>600</v>
      </c>
      <c r="I8" s="3">
        <v>1000</v>
      </c>
      <c r="J8" s="8" t="s">
        <v>17</v>
      </c>
    </row>
    <row r="9" spans="1:11" ht="51" x14ac:dyDescent="0.25">
      <c r="A9" s="3">
        <v>4</v>
      </c>
      <c r="B9" s="8" t="s">
        <v>261</v>
      </c>
      <c r="C9" s="13" t="s">
        <v>37</v>
      </c>
      <c r="D9" s="4" t="s">
        <v>16</v>
      </c>
      <c r="E9" s="3" t="s">
        <v>259</v>
      </c>
      <c r="F9" s="3">
        <v>1</v>
      </c>
      <c r="G9" s="3">
        <v>400</v>
      </c>
      <c r="H9" s="3">
        <v>200</v>
      </c>
      <c r="I9" s="3">
        <v>600</v>
      </c>
      <c r="J9" s="8" t="s">
        <v>17</v>
      </c>
    </row>
    <row r="10" spans="1:11" ht="51" x14ac:dyDescent="0.25">
      <c r="A10" s="3">
        <v>5</v>
      </c>
      <c r="B10" s="12" t="s">
        <v>264</v>
      </c>
      <c r="C10" s="13" t="s">
        <v>37</v>
      </c>
      <c r="D10" s="14" t="s">
        <v>47</v>
      </c>
      <c r="E10" s="14" t="s">
        <v>41</v>
      </c>
      <c r="F10" s="14">
        <v>1</v>
      </c>
      <c r="G10" s="14"/>
      <c r="H10" s="14"/>
      <c r="I10" s="14"/>
      <c r="J10" s="12" t="s">
        <v>36</v>
      </c>
    </row>
    <row r="11" spans="1:11" ht="51" x14ac:dyDescent="0.25">
      <c r="A11" s="3">
        <v>6</v>
      </c>
      <c r="B11" s="11" t="s">
        <v>263</v>
      </c>
      <c r="C11" s="15" t="s">
        <v>37</v>
      </c>
      <c r="D11" s="11" t="s">
        <v>40</v>
      </c>
      <c r="E11" s="11" t="s">
        <v>262</v>
      </c>
      <c r="F11" s="11">
        <v>1</v>
      </c>
      <c r="G11" s="11"/>
      <c r="H11" s="11"/>
      <c r="I11" s="11"/>
      <c r="J11" s="16" t="s">
        <v>42</v>
      </c>
    </row>
    <row r="12" spans="1:11" ht="51" x14ac:dyDescent="0.25">
      <c r="A12" s="3">
        <v>7</v>
      </c>
      <c r="B12" s="12" t="s">
        <v>43</v>
      </c>
      <c r="C12" s="13" t="s">
        <v>37</v>
      </c>
      <c r="D12" s="14" t="s">
        <v>44</v>
      </c>
      <c r="E12" s="14" t="s">
        <v>41</v>
      </c>
      <c r="F12" s="14">
        <v>1</v>
      </c>
      <c r="G12" s="14"/>
      <c r="H12" s="14"/>
      <c r="I12" s="14"/>
      <c r="J12" s="12" t="s">
        <v>45</v>
      </c>
    </row>
    <row r="13" spans="1:11" ht="51" x14ac:dyDescent="0.25">
      <c r="A13" s="3">
        <v>8</v>
      </c>
      <c r="B13" s="12" t="s">
        <v>46</v>
      </c>
      <c r="C13" s="13" t="s">
        <v>37</v>
      </c>
      <c r="D13" s="14" t="s">
        <v>47</v>
      </c>
      <c r="E13" s="14" t="s">
        <v>41</v>
      </c>
      <c r="F13" s="14">
        <v>1</v>
      </c>
      <c r="G13" s="14"/>
      <c r="H13" s="14"/>
      <c r="I13" s="14"/>
      <c r="J13" s="12" t="s">
        <v>36</v>
      </c>
    </row>
    <row r="14" spans="1:11" ht="51" x14ac:dyDescent="0.25">
      <c r="A14" s="3">
        <v>9</v>
      </c>
      <c r="B14" s="12" t="s">
        <v>266</v>
      </c>
      <c r="C14" s="13" t="s">
        <v>37</v>
      </c>
      <c r="D14" s="14" t="s">
        <v>38</v>
      </c>
      <c r="E14" s="14" t="s">
        <v>39</v>
      </c>
      <c r="F14" s="14">
        <v>1</v>
      </c>
      <c r="G14" s="6">
        <v>300</v>
      </c>
      <c r="H14" s="6">
        <v>600</v>
      </c>
      <c r="I14" s="9">
        <f>+G14+H14</f>
        <v>900</v>
      </c>
      <c r="J14" s="12" t="s">
        <v>36</v>
      </c>
    </row>
    <row r="15" spans="1:11" ht="51" x14ac:dyDescent="0.25">
      <c r="A15" s="3">
        <v>10</v>
      </c>
      <c r="B15" s="12" t="s">
        <v>265</v>
      </c>
      <c r="C15" s="13" t="s">
        <v>37</v>
      </c>
      <c r="D15" s="14" t="s">
        <v>38</v>
      </c>
      <c r="E15" s="14" t="s">
        <v>39</v>
      </c>
      <c r="F15" s="14">
        <v>1</v>
      </c>
      <c r="G15" s="6">
        <v>300</v>
      </c>
      <c r="H15" s="6">
        <v>600</v>
      </c>
      <c r="I15" s="9">
        <f>+G15+H15</f>
        <v>900</v>
      </c>
      <c r="J15" s="12" t="s">
        <v>36</v>
      </c>
    </row>
    <row r="16" spans="1:11" ht="51" x14ac:dyDescent="0.25">
      <c r="A16" s="3">
        <v>11</v>
      </c>
      <c r="B16" s="12" t="s">
        <v>268</v>
      </c>
      <c r="C16" s="13" t="s">
        <v>37</v>
      </c>
      <c r="D16" s="14" t="s">
        <v>269</v>
      </c>
      <c r="E16" s="14" t="s">
        <v>270</v>
      </c>
      <c r="F16" s="14">
        <v>1</v>
      </c>
      <c r="G16" s="6">
        <v>1200</v>
      </c>
      <c r="H16" s="6">
        <v>1000</v>
      </c>
      <c r="I16" s="9">
        <v>2200</v>
      </c>
      <c r="J16" s="12" t="s">
        <v>271</v>
      </c>
    </row>
    <row r="17" spans="1:10" ht="63.75" x14ac:dyDescent="0.25">
      <c r="A17" s="3">
        <v>12</v>
      </c>
      <c r="B17" s="12" t="s">
        <v>267</v>
      </c>
      <c r="C17" s="13" t="s">
        <v>37</v>
      </c>
      <c r="D17" s="14" t="s">
        <v>256</v>
      </c>
      <c r="E17" s="14" t="s">
        <v>257</v>
      </c>
      <c r="F17" s="14">
        <v>1</v>
      </c>
      <c r="G17" s="14"/>
      <c r="H17" s="14"/>
      <c r="I17" s="14"/>
      <c r="J17" s="12" t="s">
        <v>258</v>
      </c>
    </row>
    <row r="18" spans="1:10" ht="51" x14ac:dyDescent="0.25">
      <c r="A18" s="3">
        <v>13</v>
      </c>
      <c r="B18" s="8" t="s">
        <v>19</v>
      </c>
      <c r="C18" s="13" t="s">
        <v>37</v>
      </c>
      <c r="D18" s="3" t="s">
        <v>20</v>
      </c>
      <c r="E18" s="3" t="s">
        <v>21</v>
      </c>
      <c r="F18" s="3">
        <v>1</v>
      </c>
      <c r="G18" s="3">
        <v>1200</v>
      </c>
      <c r="H18" s="3">
        <f>360*14</f>
        <v>5040</v>
      </c>
      <c r="I18" s="3">
        <f>H18+G18</f>
        <v>6240</v>
      </c>
      <c r="J18" s="8" t="s">
        <v>22</v>
      </c>
    </row>
    <row r="19" spans="1:10" ht="51" x14ac:dyDescent="0.25">
      <c r="A19" s="3">
        <v>14</v>
      </c>
      <c r="B19" s="8" t="s">
        <v>23</v>
      </c>
      <c r="C19" s="13" t="s">
        <v>37</v>
      </c>
      <c r="D19" s="3" t="s">
        <v>20</v>
      </c>
      <c r="E19" s="3" t="s">
        <v>24</v>
      </c>
      <c r="F19" s="3">
        <v>1</v>
      </c>
      <c r="G19" s="3">
        <v>1200</v>
      </c>
      <c r="H19" s="3">
        <f>360*14</f>
        <v>5040</v>
      </c>
      <c r="I19" s="3">
        <f>G19+H19</f>
        <v>6240</v>
      </c>
      <c r="J19" s="8" t="s">
        <v>25</v>
      </c>
    </row>
    <row r="20" spans="1:10" ht="51" x14ac:dyDescent="0.25">
      <c r="A20" s="3">
        <v>15</v>
      </c>
      <c r="B20" s="8" t="s">
        <v>26</v>
      </c>
      <c r="C20" s="13" t="s">
        <v>37</v>
      </c>
      <c r="D20" s="4" t="s">
        <v>27</v>
      </c>
      <c r="E20" s="3" t="s">
        <v>28</v>
      </c>
      <c r="F20" s="3">
        <v>1</v>
      </c>
      <c r="G20" s="6">
        <v>300</v>
      </c>
      <c r="H20" s="6">
        <v>600</v>
      </c>
      <c r="I20" s="9">
        <f>+G20+H20</f>
        <v>900</v>
      </c>
      <c r="J20" s="8" t="s">
        <v>29</v>
      </c>
    </row>
    <row r="21" spans="1:10" ht="51" x14ac:dyDescent="0.25">
      <c r="A21" s="3">
        <v>16</v>
      </c>
      <c r="B21" s="8" t="s">
        <v>30</v>
      </c>
      <c r="C21" s="13" t="s">
        <v>37</v>
      </c>
      <c r="D21" s="4" t="s">
        <v>31</v>
      </c>
      <c r="E21" s="4" t="s">
        <v>32</v>
      </c>
      <c r="F21" s="4">
        <v>1</v>
      </c>
      <c r="G21" s="7">
        <v>1400</v>
      </c>
      <c r="H21" s="7">
        <v>1500</v>
      </c>
      <c r="I21" s="10">
        <f>+G21+H21</f>
        <v>2900</v>
      </c>
      <c r="J21" s="8" t="s">
        <v>33</v>
      </c>
    </row>
    <row r="22" spans="1:10" ht="51" x14ac:dyDescent="0.25">
      <c r="A22" s="3">
        <v>17</v>
      </c>
      <c r="B22" s="8" t="s">
        <v>30</v>
      </c>
      <c r="C22" s="13" t="s">
        <v>37</v>
      </c>
      <c r="D22" s="4" t="s">
        <v>34</v>
      </c>
      <c r="E22" s="4" t="s">
        <v>35</v>
      </c>
      <c r="F22" s="4">
        <v>1</v>
      </c>
      <c r="G22" s="7">
        <v>1100</v>
      </c>
      <c r="H22" s="7">
        <f>200*4</f>
        <v>800</v>
      </c>
      <c r="I22" s="10">
        <f>+G22+H22</f>
        <v>1900</v>
      </c>
      <c r="J22" s="8" t="s">
        <v>33</v>
      </c>
    </row>
    <row r="23" spans="1:10" ht="41.25" customHeight="1" x14ac:dyDescent="0.25">
      <c r="A23" s="3">
        <v>18</v>
      </c>
      <c r="B23" s="17" t="s">
        <v>48</v>
      </c>
      <c r="C23" s="13" t="s">
        <v>0</v>
      </c>
      <c r="D23" s="4" t="s">
        <v>49</v>
      </c>
      <c r="E23" s="18" t="s">
        <v>50</v>
      </c>
      <c r="F23" s="3">
        <v>3</v>
      </c>
      <c r="G23" s="3" t="s">
        <v>51</v>
      </c>
      <c r="H23" s="3"/>
      <c r="I23" s="3" t="s">
        <v>51</v>
      </c>
      <c r="J23" s="17" t="s">
        <v>52</v>
      </c>
    </row>
    <row r="24" spans="1:10" ht="36.75" customHeight="1" x14ac:dyDescent="0.25">
      <c r="A24" s="3">
        <v>19</v>
      </c>
      <c r="B24" s="17" t="s">
        <v>53</v>
      </c>
      <c r="C24" s="13" t="s">
        <v>0</v>
      </c>
      <c r="D24" s="4" t="s">
        <v>49</v>
      </c>
      <c r="E24" s="18" t="s">
        <v>50</v>
      </c>
      <c r="F24" s="3">
        <v>3</v>
      </c>
      <c r="G24" s="3" t="s">
        <v>54</v>
      </c>
      <c r="H24" s="3"/>
      <c r="I24" s="3" t="s">
        <v>54</v>
      </c>
      <c r="J24" s="17" t="s">
        <v>55</v>
      </c>
    </row>
    <row r="25" spans="1:10" ht="63.75" x14ac:dyDescent="0.25">
      <c r="A25" s="3">
        <v>20</v>
      </c>
      <c r="B25" s="12" t="s">
        <v>56</v>
      </c>
      <c r="C25" s="13" t="s">
        <v>57</v>
      </c>
      <c r="D25" s="4" t="s">
        <v>58</v>
      </c>
      <c r="E25" s="18" t="s">
        <v>59</v>
      </c>
      <c r="F25" s="3">
        <v>1</v>
      </c>
      <c r="G25" s="3">
        <v>1</v>
      </c>
      <c r="H25" s="3" t="s">
        <v>60</v>
      </c>
      <c r="I25" s="3"/>
      <c r="J25" s="17" t="s">
        <v>61</v>
      </c>
    </row>
    <row r="26" spans="1:10" ht="204" x14ac:dyDescent="0.25">
      <c r="A26" s="3">
        <v>21</v>
      </c>
      <c r="B26" s="12" t="s">
        <v>62</v>
      </c>
      <c r="C26" s="13" t="s">
        <v>1</v>
      </c>
      <c r="D26" s="4" t="s">
        <v>63</v>
      </c>
      <c r="E26" s="18" t="s">
        <v>64</v>
      </c>
      <c r="F26" s="3">
        <v>70</v>
      </c>
      <c r="G26" s="3">
        <v>84000</v>
      </c>
      <c r="H26" s="3" t="s">
        <v>65</v>
      </c>
      <c r="I26" s="3">
        <f>SUM(G26:H26)</f>
        <v>84000</v>
      </c>
      <c r="J26" s="17" t="s">
        <v>66</v>
      </c>
    </row>
    <row r="27" spans="1:10" ht="114.75" x14ac:dyDescent="0.25">
      <c r="A27" s="3">
        <v>22</v>
      </c>
      <c r="B27" s="12" t="s">
        <v>67</v>
      </c>
      <c r="C27" s="13" t="s">
        <v>1</v>
      </c>
      <c r="D27" s="4" t="s">
        <v>68</v>
      </c>
      <c r="E27" s="18" t="s">
        <v>69</v>
      </c>
      <c r="F27" s="3">
        <v>60</v>
      </c>
      <c r="G27" s="3">
        <v>0</v>
      </c>
      <c r="H27" s="3">
        <v>3730</v>
      </c>
      <c r="I27" s="3">
        <v>3730</v>
      </c>
      <c r="J27" s="17" t="s">
        <v>70</v>
      </c>
    </row>
    <row r="28" spans="1:10" ht="114.75" x14ac:dyDescent="0.25">
      <c r="A28" s="3">
        <v>23</v>
      </c>
      <c r="B28" s="12" t="s">
        <v>67</v>
      </c>
      <c r="C28" s="13" t="s">
        <v>1</v>
      </c>
      <c r="D28" s="4" t="s">
        <v>71</v>
      </c>
      <c r="E28" s="18" t="s">
        <v>72</v>
      </c>
      <c r="F28" s="3">
        <v>60</v>
      </c>
      <c r="G28" s="3">
        <v>0</v>
      </c>
      <c r="H28" s="3">
        <v>16884</v>
      </c>
      <c r="I28" s="3">
        <v>16884</v>
      </c>
      <c r="J28" s="17" t="s">
        <v>70</v>
      </c>
    </row>
    <row r="29" spans="1:10" ht="51" x14ac:dyDescent="0.25">
      <c r="A29" s="3">
        <v>24</v>
      </c>
      <c r="B29" s="12" t="s">
        <v>73</v>
      </c>
      <c r="C29" s="13" t="s">
        <v>74</v>
      </c>
      <c r="D29" s="4" t="s">
        <v>75</v>
      </c>
      <c r="E29" s="18" t="s">
        <v>76</v>
      </c>
      <c r="F29" s="3">
        <v>1</v>
      </c>
      <c r="G29" s="3">
        <v>200</v>
      </c>
      <c r="H29" s="3">
        <v>150</v>
      </c>
      <c r="I29" s="3">
        <v>350</v>
      </c>
      <c r="J29" s="17" t="s">
        <v>77</v>
      </c>
    </row>
    <row r="30" spans="1:10" ht="114.75" x14ac:dyDescent="0.25">
      <c r="A30" s="3">
        <v>25</v>
      </c>
      <c r="B30" s="12" t="s">
        <v>78</v>
      </c>
      <c r="C30" s="13" t="s">
        <v>74</v>
      </c>
      <c r="D30" s="4" t="s">
        <v>79</v>
      </c>
      <c r="E30" s="18" t="s">
        <v>80</v>
      </c>
      <c r="F30" s="3">
        <v>1</v>
      </c>
      <c r="G30" s="3">
        <v>1000</v>
      </c>
      <c r="H30" s="3">
        <v>1600</v>
      </c>
      <c r="I30" s="3">
        <f>SUM(G30:H30)</f>
        <v>2600</v>
      </c>
      <c r="J30" s="17" t="s">
        <v>81</v>
      </c>
    </row>
    <row r="31" spans="1:10" ht="51" x14ac:dyDescent="0.25">
      <c r="A31" s="3">
        <v>26</v>
      </c>
      <c r="B31" s="12" t="s">
        <v>82</v>
      </c>
      <c r="C31" s="13" t="s">
        <v>74</v>
      </c>
      <c r="D31" s="4" t="s">
        <v>83</v>
      </c>
      <c r="E31" s="18" t="s">
        <v>80</v>
      </c>
      <c r="F31" s="3">
        <v>1</v>
      </c>
      <c r="G31" s="3" t="s">
        <v>84</v>
      </c>
      <c r="H31" s="3" t="s">
        <v>84</v>
      </c>
      <c r="I31" s="3" t="s">
        <v>84</v>
      </c>
      <c r="J31" s="17" t="s">
        <v>36</v>
      </c>
    </row>
    <row r="32" spans="1:10" ht="51" x14ac:dyDescent="0.25">
      <c r="A32" s="3">
        <v>27</v>
      </c>
      <c r="B32" s="12" t="s">
        <v>274</v>
      </c>
      <c r="C32" s="13" t="s">
        <v>74</v>
      </c>
      <c r="D32" s="4" t="s">
        <v>272</v>
      </c>
      <c r="E32" s="18" t="s">
        <v>260</v>
      </c>
      <c r="F32" s="3">
        <v>1</v>
      </c>
      <c r="G32" s="3">
        <v>1200</v>
      </c>
      <c r="H32" s="3">
        <v>1000</v>
      </c>
      <c r="I32" s="3">
        <v>2200</v>
      </c>
      <c r="J32" s="17" t="s">
        <v>273</v>
      </c>
    </row>
    <row r="33" spans="1:10" ht="63.75" x14ac:dyDescent="0.25">
      <c r="A33" s="3">
        <v>28</v>
      </c>
      <c r="B33" s="12" t="s">
        <v>85</v>
      </c>
      <c r="C33" s="13" t="s">
        <v>105</v>
      </c>
      <c r="D33" s="4" t="s">
        <v>86</v>
      </c>
      <c r="E33" s="19">
        <v>43952</v>
      </c>
      <c r="F33" s="3">
        <v>1</v>
      </c>
      <c r="G33" s="3" t="s">
        <v>87</v>
      </c>
      <c r="H33" s="3">
        <v>250</v>
      </c>
      <c r="I33" s="3">
        <v>250</v>
      </c>
      <c r="J33" s="17" t="s">
        <v>88</v>
      </c>
    </row>
    <row r="34" spans="1:10" ht="51" x14ac:dyDescent="0.25">
      <c r="A34" s="3">
        <v>29</v>
      </c>
      <c r="B34" s="12" t="s">
        <v>89</v>
      </c>
      <c r="C34" s="13" t="s">
        <v>105</v>
      </c>
      <c r="D34" s="4" t="s">
        <v>90</v>
      </c>
      <c r="E34" s="19">
        <v>44136</v>
      </c>
      <c r="F34" s="3">
        <v>1</v>
      </c>
      <c r="G34" s="3" t="s">
        <v>87</v>
      </c>
      <c r="H34" s="3">
        <v>200</v>
      </c>
      <c r="I34" s="3">
        <v>200</v>
      </c>
      <c r="J34" s="17" t="s">
        <v>91</v>
      </c>
    </row>
    <row r="35" spans="1:10" ht="37.5" customHeight="1" x14ac:dyDescent="0.25">
      <c r="A35" s="3">
        <v>30</v>
      </c>
      <c r="B35" s="12" t="s">
        <v>92</v>
      </c>
      <c r="C35" s="13" t="s">
        <v>105</v>
      </c>
      <c r="D35" s="4" t="s">
        <v>93</v>
      </c>
      <c r="E35" s="4" t="s">
        <v>93</v>
      </c>
      <c r="F35" s="3">
        <v>1</v>
      </c>
      <c r="G35" s="3" t="s">
        <v>94</v>
      </c>
      <c r="H35" s="3" t="s">
        <v>94</v>
      </c>
      <c r="I35" s="3" t="s">
        <v>94</v>
      </c>
      <c r="J35" s="17" t="s">
        <v>95</v>
      </c>
    </row>
    <row r="36" spans="1:10" ht="36.75" customHeight="1" x14ac:dyDescent="0.25">
      <c r="A36" s="3">
        <v>31</v>
      </c>
      <c r="B36" s="12" t="s">
        <v>96</v>
      </c>
      <c r="C36" s="13" t="s">
        <v>105</v>
      </c>
      <c r="D36" s="4" t="s">
        <v>97</v>
      </c>
      <c r="E36" s="20">
        <v>44166</v>
      </c>
      <c r="F36" s="3">
        <v>1</v>
      </c>
      <c r="G36" s="3">
        <v>200</v>
      </c>
      <c r="H36" s="3">
        <v>200</v>
      </c>
      <c r="I36" s="3">
        <v>400</v>
      </c>
      <c r="J36" s="17" t="s">
        <v>98</v>
      </c>
    </row>
    <row r="37" spans="1:10" ht="51" x14ac:dyDescent="0.25">
      <c r="A37" s="3">
        <v>32</v>
      </c>
      <c r="B37" s="12" t="s">
        <v>99</v>
      </c>
      <c r="C37" s="13" t="s">
        <v>105</v>
      </c>
      <c r="D37" s="4" t="s">
        <v>100</v>
      </c>
      <c r="E37" s="21">
        <v>44105</v>
      </c>
      <c r="F37" s="3">
        <v>1</v>
      </c>
      <c r="G37" s="3">
        <v>1500</v>
      </c>
      <c r="H37" s="3">
        <v>2900</v>
      </c>
      <c r="I37" s="3">
        <v>4400</v>
      </c>
      <c r="J37" s="17" t="s">
        <v>101</v>
      </c>
    </row>
    <row r="38" spans="1:10" ht="51" x14ac:dyDescent="0.25">
      <c r="A38" s="3">
        <v>33</v>
      </c>
      <c r="B38" s="12" t="s">
        <v>102</v>
      </c>
      <c r="C38" s="13" t="s">
        <v>105</v>
      </c>
      <c r="D38" s="4" t="s">
        <v>103</v>
      </c>
      <c r="E38" s="21">
        <v>43983</v>
      </c>
      <c r="F38" s="3">
        <v>1</v>
      </c>
      <c r="G38" s="3" t="s">
        <v>87</v>
      </c>
      <c r="H38" s="3">
        <v>200</v>
      </c>
      <c r="I38" s="3">
        <v>200</v>
      </c>
      <c r="J38" s="17" t="s">
        <v>104</v>
      </c>
    </row>
    <row r="39" spans="1:10" ht="38.25" x14ac:dyDescent="0.25">
      <c r="A39" s="3">
        <v>34</v>
      </c>
      <c r="B39" s="12" t="s">
        <v>106</v>
      </c>
      <c r="C39" s="13" t="s">
        <v>107</v>
      </c>
      <c r="D39" s="4" t="s">
        <v>108</v>
      </c>
      <c r="E39" s="21" t="s">
        <v>109</v>
      </c>
      <c r="F39" s="3" t="s">
        <v>110</v>
      </c>
      <c r="G39" s="3" t="s">
        <v>111</v>
      </c>
      <c r="H39" s="3" t="s">
        <v>111</v>
      </c>
      <c r="I39" s="3">
        <v>0</v>
      </c>
      <c r="J39" s="17" t="s">
        <v>112</v>
      </c>
    </row>
    <row r="40" spans="1:10" ht="38.25" x14ac:dyDescent="0.25">
      <c r="A40" s="3">
        <v>35</v>
      </c>
      <c r="B40" s="12" t="s">
        <v>113</v>
      </c>
      <c r="C40" s="13" t="s">
        <v>107</v>
      </c>
      <c r="D40" s="4" t="s">
        <v>114</v>
      </c>
      <c r="E40" s="21" t="s">
        <v>115</v>
      </c>
      <c r="F40" s="3" t="s">
        <v>110</v>
      </c>
      <c r="G40" s="3" t="s">
        <v>111</v>
      </c>
      <c r="H40" s="3" t="s">
        <v>111</v>
      </c>
      <c r="I40" s="3">
        <v>0</v>
      </c>
      <c r="J40" s="17" t="s">
        <v>116</v>
      </c>
    </row>
    <row r="41" spans="1:10" ht="38.25" x14ac:dyDescent="0.25">
      <c r="A41" s="3">
        <v>36</v>
      </c>
      <c r="B41" s="12" t="s">
        <v>117</v>
      </c>
      <c r="C41" s="13" t="s">
        <v>107</v>
      </c>
      <c r="D41" s="4" t="s">
        <v>118</v>
      </c>
      <c r="E41" s="21" t="s">
        <v>119</v>
      </c>
      <c r="F41" s="3" t="s">
        <v>110</v>
      </c>
      <c r="G41" s="3" t="s">
        <v>120</v>
      </c>
      <c r="H41" s="3" t="s">
        <v>120</v>
      </c>
      <c r="I41" s="3">
        <f>SUM(G41:H41)</f>
        <v>0</v>
      </c>
      <c r="J41" s="17" t="s">
        <v>121</v>
      </c>
    </row>
    <row r="42" spans="1:10" ht="38.25" x14ac:dyDescent="0.25">
      <c r="A42" s="3">
        <v>37</v>
      </c>
      <c r="B42" s="12" t="s">
        <v>122</v>
      </c>
      <c r="C42" s="13" t="s">
        <v>107</v>
      </c>
      <c r="D42" s="4" t="s">
        <v>123</v>
      </c>
      <c r="E42" s="21" t="s">
        <v>124</v>
      </c>
      <c r="F42" s="3" t="s">
        <v>110</v>
      </c>
      <c r="G42" s="3" t="s">
        <v>111</v>
      </c>
      <c r="H42" s="3" t="s">
        <v>111</v>
      </c>
      <c r="I42" s="3">
        <v>0</v>
      </c>
      <c r="J42" s="17" t="s">
        <v>125</v>
      </c>
    </row>
    <row r="43" spans="1:10" ht="38.25" x14ac:dyDescent="0.25">
      <c r="A43" s="3">
        <v>38</v>
      </c>
      <c r="B43" s="12" t="s">
        <v>126</v>
      </c>
      <c r="C43" s="13" t="s">
        <v>107</v>
      </c>
      <c r="D43" s="4" t="s">
        <v>108</v>
      </c>
      <c r="E43" s="21" t="s">
        <v>59</v>
      </c>
      <c r="F43" s="3" t="s">
        <v>110</v>
      </c>
      <c r="G43" s="3" t="s">
        <v>111</v>
      </c>
      <c r="H43" s="3" t="s">
        <v>111</v>
      </c>
      <c r="I43" s="3">
        <v>0</v>
      </c>
      <c r="J43" s="17" t="s">
        <v>127</v>
      </c>
    </row>
    <row r="44" spans="1:10" ht="63.75" x14ac:dyDescent="0.25">
      <c r="A44" s="3">
        <v>39</v>
      </c>
      <c r="B44" s="12" t="s">
        <v>128</v>
      </c>
      <c r="C44" s="13" t="s">
        <v>129</v>
      </c>
      <c r="D44" s="4" t="s">
        <v>16</v>
      </c>
      <c r="E44" s="21" t="s">
        <v>130</v>
      </c>
      <c r="F44" s="3">
        <v>1</v>
      </c>
      <c r="G44" s="3">
        <v>1000</v>
      </c>
      <c r="H44" s="3">
        <v>1000</v>
      </c>
      <c r="I44" s="3">
        <f>SUM(G44:H44)</f>
        <v>2000</v>
      </c>
      <c r="J44" s="17" t="s">
        <v>131</v>
      </c>
    </row>
    <row r="45" spans="1:10" ht="25.5" x14ac:dyDescent="0.25">
      <c r="A45" s="3">
        <v>40</v>
      </c>
      <c r="B45" s="12" t="s">
        <v>132</v>
      </c>
      <c r="C45" s="13" t="s">
        <v>133</v>
      </c>
      <c r="D45" s="4" t="s">
        <v>134</v>
      </c>
      <c r="E45" s="21" t="s">
        <v>135</v>
      </c>
      <c r="F45" s="3">
        <v>1</v>
      </c>
      <c r="G45" s="3">
        <v>1300</v>
      </c>
      <c r="H45" s="3">
        <v>1200</v>
      </c>
      <c r="I45" s="3">
        <v>2500</v>
      </c>
      <c r="J45" s="17" t="s">
        <v>136</v>
      </c>
    </row>
    <row r="46" spans="1:10" ht="25.5" x14ac:dyDescent="0.25">
      <c r="A46" s="3">
        <v>41</v>
      </c>
      <c r="B46" s="12" t="s">
        <v>137</v>
      </c>
      <c r="C46" s="13" t="s">
        <v>133</v>
      </c>
      <c r="D46" s="4" t="s">
        <v>134</v>
      </c>
      <c r="E46" s="21" t="s">
        <v>138</v>
      </c>
      <c r="F46" s="3">
        <v>1</v>
      </c>
      <c r="G46" s="3">
        <v>1300</v>
      </c>
      <c r="H46" s="3">
        <v>1200</v>
      </c>
      <c r="I46" s="3">
        <v>2500</v>
      </c>
      <c r="J46" s="17" t="s">
        <v>136</v>
      </c>
    </row>
    <row r="47" spans="1:10" ht="25.5" x14ac:dyDescent="0.25">
      <c r="A47" s="3">
        <v>42</v>
      </c>
      <c r="B47" s="12" t="s">
        <v>139</v>
      </c>
      <c r="C47" s="13" t="s">
        <v>140</v>
      </c>
      <c r="D47" s="4" t="s">
        <v>141</v>
      </c>
      <c r="E47" s="21" t="s">
        <v>130</v>
      </c>
      <c r="F47" s="3">
        <v>1</v>
      </c>
      <c r="G47" s="3" t="s">
        <v>142</v>
      </c>
      <c r="H47" s="3" t="s">
        <v>142</v>
      </c>
      <c r="I47" s="3" t="s">
        <v>143</v>
      </c>
      <c r="J47" s="17"/>
    </row>
    <row r="48" spans="1:10" ht="25.5" x14ac:dyDescent="0.25">
      <c r="A48" s="3">
        <v>43</v>
      </c>
      <c r="B48" s="12" t="s">
        <v>144</v>
      </c>
      <c r="C48" s="13" t="s">
        <v>145</v>
      </c>
      <c r="D48" s="4" t="s">
        <v>141</v>
      </c>
      <c r="E48" s="21" t="s">
        <v>130</v>
      </c>
      <c r="F48" s="3">
        <v>1</v>
      </c>
      <c r="G48" s="3" t="s">
        <v>142</v>
      </c>
      <c r="H48" s="3" t="s">
        <v>142</v>
      </c>
      <c r="I48" s="3" t="s">
        <v>143</v>
      </c>
      <c r="J48" s="17" t="s">
        <v>17</v>
      </c>
    </row>
    <row r="49" spans="1:10" ht="25.5" x14ac:dyDescent="0.25">
      <c r="A49" s="3">
        <v>44</v>
      </c>
      <c r="B49" s="12" t="s">
        <v>144</v>
      </c>
      <c r="C49" s="13" t="s">
        <v>145</v>
      </c>
      <c r="D49" s="4" t="s">
        <v>141</v>
      </c>
      <c r="E49" s="21" t="s">
        <v>130</v>
      </c>
      <c r="F49" s="3">
        <v>1</v>
      </c>
      <c r="G49" s="3" t="s">
        <v>142</v>
      </c>
      <c r="H49" s="3" t="s">
        <v>142</v>
      </c>
      <c r="I49" s="3" t="s">
        <v>143</v>
      </c>
      <c r="J49" s="17" t="s">
        <v>17</v>
      </c>
    </row>
    <row r="50" spans="1:10" ht="25.5" x14ac:dyDescent="0.25">
      <c r="A50" s="3">
        <v>45</v>
      </c>
      <c r="B50" s="12" t="s">
        <v>146</v>
      </c>
      <c r="C50" s="13" t="s">
        <v>145</v>
      </c>
      <c r="D50" s="4" t="s">
        <v>147</v>
      </c>
      <c r="E50" s="21"/>
      <c r="F50" s="3">
        <v>2</v>
      </c>
      <c r="G50" s="3">
        <v>1500</v>
      </c>
      <c r="H50" s="3">
        <v>1500</v>
      </c>
      <c r="I50" s="3">
        <v>3000</v>
      </c>
      <c r="J50" s="17" t="s">
        <v>148</v>
      </c>
    </row>
    <row r="51" spans="1:10" ht="25.5" x14ac:dyDescent="0.25">
      <c r="A51" s="3">
        <v>46</v>
      </c>
      <c r="B51" s="12" t="s">
        <v>146</v>
      </c>
      <c r="C51" s="13" t="s">
        <v>145</v>
      </c>
      <c r="D51" s="4" t="s">
        <v>149</v>
      </c>
      <c r="E51" s="21"/>
      <c r="F51" s="3">
        <v>2</v>
      </c>
      <c r="G51" s="3">
        <v>2000</v>
      </c>
      <c r="H51" s="3">
        <v>2000</v>
      </c>
      <c r="I51" s="3">
        <v>4000</v>
      </c>
      <c r="J51" s="17" t="s">
        <v>148</v>
      </c>
    </row>
    <row r="52" spans="1:10" ht="25.5" x14ac:dyDescent="0.25">
      <c r="A52" s="3">
        <v>47</v>
      </c>
      <c r="B52" s="12" t="s">
        <v>150</v>
      </c>
      <c r="C52" s="13" t="s">
        <v>151</v>
      </c>
      <c r="D52" s="4" t="s">
        <v>141</v>
      </c>
      <c r="E52" s="21" t="s">
        <v>152</v>
      </c>
      <c r="F52" s="3">
        <v>1</v>
      </c>
      <c r="G52" s="3">
        <v>300</v>
      </c>
      <c r="H52" s="3">
        <v>630</v>
      </c>
      <c r="I52" s="3">
        <f t="shared" ref="I52:I57" si="0">SUM(G52:H52)</f>
        <v>930</v>
      </c>
      <c r="J52" s="17" t="s">
        <v>153</v>
      </c>
    </row>
    <row r="53" spans="1:10" ht="25.5" x14ac:dyDescent="0.25">
      <c r="A53" s="3">
        <v>48</v>
      </c>
      <c r="B53" s="12" t="s">
        <v>154</v>
      </c>
      <c r="C53" s="13" t="s">
        <v>151</v>
      </c>
      <c r="D53" s="4" t="s">
        <v>141</v>
      </c>
      <c r="E53" s="21" t="s">
        <v>152</v>
      </c>
      <c r="F53" s="3">
        <v>1</v>
      </c>
      <c r="G53" s="3">
        <v>300</v>
      </c>
      <c r="H53" s="3">
        <v>630</v>
      </c>
      <c r="I53" s="3">
        <f t="shared" si="0"/>
        <v>930</v>
      </c>
      <c r="J53" s="17" t="s">
        <v>153</v>
      </c>
    </row>
    <row r="54" spans="1:10" ht="25.5" x14ac:dyDescent="0.25">
      <c r="A54" s="3">
        <v>49</v>
      </c>
      <c r="B54" s="12" t="s">
        <v>155</v>
      </c>
      <c r="C54" s="13" t="s">
        <v>151</v>
      </c>
      <c r="D54" s="4" t="s">
        <v>141</v>
      </c>
      <c r="E54" s="21" t="s">
        <v>152</v>
      </c>
      <c r="F54" s="3">
        <v>1</v>
      </c>
      <c r="G54" s="3">
        <v>300</v>
      </c>
      <c r="H54" s="3">
        <v>630</v>
      </c>
      <c r="I54" s="3">
        <f t="shared" si="0"/>
        <v>930</v>
      </c>
      <c r="J54" s="17" t="s">
        <v>153</v>
      </c>
    </row>
    <row r="55" spans="1:10" ht="25.5" x14ac:dyDescent="0.25">
      <c r="A55" s="3">
        <v>50</v>
      </c>
      <c r="B55" s="12" t="s">
        <v>156</v>
      </c>
      <c r="C55" s="13" t="s">
        <v>151</v>
      </c>
      <c r="D55" s="4" t="s">
        <v>141</v>
      </c>
      <c r="E55" s="21" t="s">
        <v>152</v>
      </c>
      <c r="F55" s="3">
        <v>1</v>
      </c>
      <c r="G55" s="3">
        <v>300</v>
      </c>
      <c r="H55" s="3">
        <v>630</v>
      </c>
      <c r="I55" s="3">
        <f t="shared" si="0"/>
        <v>930</v>
      </c>
      <c r="J55" s="17" t="s">
        <v>153</v>
      </c>
    </row>
    <row r="56" spans="1:10" ht="25.5" x14ac:dyDescent="0.25">
      <c r="A56" s="3">
        <v>51</v>
      </c>
      <c r="B56" s="12" t="s">
        <v>157</v>
      </c>
      <c r="C56" s="13" t="s">
        <v>151</v>
      </c>
      <c r="D56" s="4" t="s">
        <v>141</v>
      </c>
      <c r="E56" s="21" t="s">
        <v>152</v>
      </c>
      <c r="F56" s="3">
        <v>1</v>
      </c>
      <c r="G56" s="3">
        <v>300</v>
      </c>
      <c r="H56" s="3">
        <v>630</v>
      </c>
      <c r="I56" s="3">
        <f t="shared" si="0"/>
        <v>930</v>
      </c>
      <c r="J56" s="17" t="s">
        <v>153</v>
      </c>
    </row>
    <row r="57" spans="1:10" ht="25.5" x14ac:dyDescent="0.25">
      <c r="A57" s="3">
        <v>52</v>
      </c>
      <c r="B57" s="12" t="s">
        <v>158</v>
      </c>
      <c r="C57" s="13" t="s">
        <v>151</v>
      </c>
      <c r="D57" s="4" t="s">
        <v>159</v>
      </c>
      <c r="E57" s="21" t="s">
        <v>160</v>
      </c>
      <c r="F57" s="3">
        <v>1</v>
      </c>
      <c r="G57" s="3">
        <v>1200</v>
      </c>
      <c r="H57" s="3">
        <v>1865</v>
      </c>
      <c r="I57" s="3">
        <f t="shared" si="0"/>
        <v>3065</v>
      </c>
      <c r="J57" s="17" t="s">
        <v>161</v>
      </c>
    </row>
    <row r="58" spans="1:10" ht="38.25" x14ac:dyDescent="0.25">
      <c r="A58" s="3">
        <v>53</v>
      </c>
      <c r="B58" s="12" t="s">
        <v>162</v>
      </c>
      <c r="C58" s="13" t="s">
        <v>151</v>
      </c>
      <c r="D58" s="4" t="s">
        <v>47</v>
      </c>
      <c r="E58" s="21" t="s">
        <v>152</v>
      </c>
      <c r="F58" s="3">
        <v>1</v>
      </c>
      <c r="G58" s="3">
        <v>1000</v>
      </c>
      <c r="H58" s="3">
        <v>1000</v>
      </c>
      <c r="I58" s="3">
        <f t="shared" ref="I58:I62" si="1">SUM(G58:H58)</f>
        <v>2000</v>
      </c>
      <c r="J58" s="17" t="s">
        <v>163</v>
      </c>
    </row>
    <row r="59" spans="1:10" ht="38.25" x14ac:dyDescent="0.25">
      <c r="A59" s="3">
        <v>54</v>
      </c>
      <c r="B59" s="12" t="s">
        <v>164</v>
      </c>
      <c r="C59" s="13" t="s">
        <v>151</v>
      </c>
      <c r="D59" s="4" t="s">
        <v>47</v>
      </c>
      <c r="E59" s="21" t="s">
        <v>165</v>
      </c>
      <c r="F59" s="3">
        <v>1</v>
      </c>
      <c r="G59" s="3">
        <v>1000</v>
      </c>
      <c r="H59" s="3">
        <v>1000</v>
      </c>
      <c r="I59" s="3">
        <f t="shared" si="1"/>
        <v>2000</v>
      </c>
      <c r="J59" s="17" t="s">
        <v>166</v>
      </c>
    </row>
    <row r="60" spans="1:10" ht="38.25" x14ac:dyDescent="0.25">
      <c r="A60" s="3">
        <v>55</v>
      </c>
      <c r="B60" s="12" t="s">
        <v>167</v>
      </c>
      <c r="C60" s="13" t="s">
        <v>151</v>
      </c>
      <c r="D60" s="4" t="s">
        <v>47</v>
      </c>
      <c r="E60" s="21" t="s">
        <v>152</v>
      </c>
      <c r="F60" s="3">
        <v>1</v>
      </c>
      <c r="G60" s="3">
        <v>1000</v>
      </c>
      <c r="H60" s="3">
        <v>1000</v>
      </c>
      <c r="I60" s="3">
        <f t="shared" si="1"/>
        <v>2000</v>
      </c>
      <c r="J60" s="17" t="s">
        <v>163</v>
      </c>
    </row>
    <row r="61" spans="1:10" ht="38.25" x14ac:dyDescent="0.25">
      <c r="A61" s="3">
        <v>56</v>
      </c>
      <c r="B61" s="12" t="s">
        <v>168</v>
      </c>
      <c r="C61" s="13" t="s">
        <v>151</v>
      </c>
      <c r="D61" s="4" t="s">
        <v>47</v>
      </c>
      <c r="E61" s="21" t="s">
        <v>165</v>
      </c>
      <c r="F61" s="3">
        <v>1</v>
      </c>
      <c r="G61" s="3">
        <v>1000</v>
      </c>
      <c r="H61" s="3">
        <v>1000</v>
      </c>
      <c r="I61" s="3">
        <f t="shared" si="1"/>
        <v>2000</v>
      </c>
      <c r="J61" s="17" t="s">
        <v>163</v>
      </c>
    </row>
    <row r="62" spans="1:10" ht="38.25" x14ac:dyDescent="0.25">
      <c r="A62" s="3">
        <v>57</v>
      </c>
      <c r="B62" s="12" t="s">
        <v>169</v>
      </c>
      <c r="C62" s="13" t="s">
        <v>151</v>
      </c>
      <c r="D62" s="4" t="s">
        <v>47</v>
      </c>
      <c r="E62" s="21" t="s">
        <v>170</v>
      </c>
      <c r="F62" s="3">
        <v>1</v>
      </c>
      <c r="G62" s="3">
        <v>1800</v>
      </c>
      <c r="H62" s="3">
        <v>1000</v>
      </c>
      <c r="I62" s="3">
        <f t="shared" si="1"/>
        <v>2800</v>
      </c>
      <c r="J62" s="17" t="s">
        <v>163</v>
      </c>
    </row>
    <row r="63" spans="1:10" ht="25.5" x14ac:dyDescent="0.25">
      <c r="A63" s="3">
        <v>58</v>
      </c>
      <c r="B63" s="12" t="s">
        <v>171</v>
      </c>
      <c r="C63" s="13" t="s">
        <v>151</v>
      </c>
      <c r="D63" s="4" t="s">
        <v>47</v>
      </c>
      <c r="E63" s="21" t="s">
        <v>170</v>
      </c>
      <c r="F63" s="3">
        <v>1</v>
      </c>
      <c r="G63" s="3">
        <v>0</v>
      </c>
      <c r="H63" s="3">
        <v>0</v>
      </c>
      <c r="I63" s="3">
        <v>0</v>
      </c>
      <c r="J63" s="17" t="s">
        <v>172</v>
      </c>
    </row>
    <row r="64" spans="1:10" ht="25.5" x14ac:dyDescent="0.25">
      <c r="A64" s="3">
        <v>59</v>
      </c>
      <c r="B64" s="12" t="s">
        <v>173</v>
      </c>
      <c r="C64" s="13" t="s">
        <v>151</v>
      </c>
      <c r="D64" s="4" t="s">
        <v>47</v>
      </c>
      <c r="E64" s="21" t="s">
        <v>170</v>
      </c>
      <c r="F64" s="3">
        <v>1</v>
      </c>
      <c r="G64" s="3">
        <v>0</v>
      </c>
      <c r="H64" s="3">
        <v>0</v>
      </c>
      <c r="I64" s="3">
        <v>0</v>
      </c>
      <c r="J64" s="17" t="s">
        <v>172</v>
      </c>
    </row>
    <row r="65" spans="1:10" ht="25.5" x14ac:dyDescent="0.25">
      <c r="A65" s="3">
        <v>60</v>
      </c>
      <c r="B65" s="12" t="s">
        <v>174</v>
      </c>
      <c r="C65" s="13" t="s">
        <v>151</v>
      </c>
      <c r="D65" s="4" t="s">
        <v>47</v>
      </c>
      <c r="E65" s="21" t="s">
        <v>170</v>
      </c>
      <c r="F65" s="3">
        <v>1</v>
      </c>
      <c r="G65" s="3">
        <v>0</v>
      </c>
      <c r="H65" s="3">
        <v>0</v>
      </c>
      <c r="I65" s="3">
        <v>0</v>
      </c>
      <c r="J65" s="17" t="s">
        <v>172</v>
      </c>
    </row>
    <row r="66" spans="1:10" ht="38.25" x14ac:dyDescent="0.25">
      <c r="A66" s="3">
        <v>61</v>
      </c>
      <c r="B66" s="12" t="s">
        <v>175</v>
      </c>
      <c r="C66" s="13" t="s">
        <v>151</v>
      </c>
      <c r="D66" s="4" t="s">
        <v>47</v>
      </c>
      <c r="E66" s="21" t="s">
        <v>170</v>
      </c>
      <c r="F66" s="3">
        <v>1</v>
      </c>
      <c r="G66" s="3">
        <v>1800</v>
      </c>
      <c r="H66" s="3">
        <v>1000</v>
      </c>
      <c r="I66" s="3">
        <v>2800</v>
      </c>
      <c r="J66" s="17" t="s">
        <v>166</v>
      </c>
    </row>
    <row r="67" spans="1:10" ht="38.25" x14ac:dyDescent="0.25">
      <c r="A67" s="3">
        <v>62</v>
      </c>
      <c r="B67" s="12" t="s">
        <v>176</v>
      </c>
      <c r="C67" s="13" t="s">
        <v>151</v>
      </c>
      <c r="D67" s="4" t="s">
        <v>177</v>
      </c>
      <c r="E67" s="21" t="s">
        <v>170</v>
      </c>
      <c r="F67" s="3">
        <v>1</v>
      </c>
      <c r="G67" s="3">
        <v>1100</v>
      </c>
      <c r="H67" s="3">
        <v>1975</v>
      </c>
      <c r="I67" s="3">
        <f>SUM(G67:H67)</f>
        <v>3075</v>
      </c>
      <c r="J67" s="17" t="s">
        <v>178</v>
      </c>
    </row>
    <row r="68" spans="1:10" ht="76.5" x14ac:dyDescent="0.25">
      <c r="A68" s="3">
        <v>63</v>
      </c>
      <c r="B68" s="12" t="s">
        <v>179</v>
      </c>
      <c r="C68" s="13" t="s">
        <v>151</v>
      </c>
      <c r="D68" s="4" t="s">
        <v>180</v>
      </c>
      <c r="E68" s="21" t="s">
        <v>170</v>
      </c>
      <c r="F68" s="3">
        <v>1</v>
      </c>
      <c r="G68" s="3">
        <v>1100</v>
      </c>
      <c r="H68" s="3">
        <v>1989</v>
      </c>
      <c r="I68" s="3">
        <f t="shared" ref="I68:I69" si="2">SUM(G68:H68)</f>
        <v>3089</v>
      </c>
      <c r="J68" s="17" t="s">
        <v>181</v>
      </c>
    </row>
    <row r="69" spans="1:10" ht="38.25" x14ac:dyDescent="0.25">
      <c r="A69" s="3">
        <v>64</v>
      </c>
      <c r="B69" s="12" t="s">
        <v>182</v>
      </c>
      <c r="C69" s="13" t="s">
        <v>151</v>
      </c>
      <c r="D69" s="4" t="s">
        <v>183</v>
      </c>
      <c r="E69" s="21" t="s">
        <v>184</v>
      </c>
      <c r="F69" s="3">
        <v>1</v>
      </c>
      <c r="G69" s="3">
        <v>600</v>
      </c>
      <c r="H69" s="3">
        <v>885</v>
      </c>
      <c r="I69" s="3">
        <f t="shared" si="2"/>
        <v>1485</v>
      </c>
      <c r="J69" s="17" t="s">
        <v>185</v>
      </c>
    </row>
    <row r="70" spans="1:10" ht="38.25" x14ac:dyDescent="0.25">
      <c r="A70" s="3">
        <v>65</v>
      </c>
      <c r="B70" s="12" t="s">
        <v>186</v>
      </c>
      <c r="C70" s="13" t="s">
        <v>151</v>
      </c>
      <c r="D70" s="4" t="s">
        <v>187</v>
      </c>
      <c r="E70" s="21" t="s">
        <v>188</v>
      </c>
      <c r="F70" s="3">
        <v>2</v>
      </c>
      <c r="G70" s="3">
        <v>2500</v>
      </c>
      <c r="H70" s="3">
        <v>2730</v>
      </c>
      <c r="I70" s="3">
        <v>4684</v>
      </c>
      <c r="J70" s="17" t="s">
        <v>189</v>
      </c>
    </row>
    <row r="71" spans="1:10" ht="25.5" x14ac:dyDescent="0.25">
      <c r="A71" s="3">
        <v>66</v>
      </c>
      <c r="B71" s="12" t="s">
        <v>190</v>
      </c>
      <c r="C71" s="13" t="s">
        <v>151</v>
      </c>
      <c r="D71" s="4" t="s">
        <v>191</v>
      </c>
      <c r="E71" s="21" t="s">
        <v>192</v>
      </c>
      <c r="F71" s="3">
        <v>1</v>
      </c>
      <c r="G71" s="3">
        <v>1500</v>
      </c>
      <c r="H71" s="3">
        <v>1590</v>
      </c>
      <c r="I71" s="3">
        <f>SUM(G71:H71)</f>
        <v>3090</v>
      </c>
      <c r="J71" s="17" t="s">
        <v>193</v>
      </c>
    </row>
    <row r="72" spans="1:10" ht="25.5" x14ac:dyDescent="0.25">
      <c r="A72" s="3">
        <v>67</v>
      </c>
      <c r="B72" s="12" t="s">
        <v>194</v>
      </c>
      <c r="C72" s="13" t="s">
        <v>151</v>
      </c>
      <c r="D72" s="4" t="s">
        <v>195</v>
      </c>
      <c r="E72" s="21" t="s">
        <v>196</v>
      </c>
      <c r="F72" s="3">
        <v>2</v>
      </c>
      <c r="G72" s="3">
        <v>1500</v>
      </c>
      <c r="H72" s="3">
        <v>2770</v>
      </c>
      <c r="I72" s="3">
        <f>SUM(G72:H72)</f>
        <v>4270</v>
      </c>
      <c r="J72" s="17" t="s">
        <v>197</v>
      </c>
    </row>
    <row r="73" spans="1:10" ht="25.5" x14ac:dyDescent="0.25">
      <c r="A73" s="3">
        <v>68</v>
      </c>
      <c r="B73" s="12" t="s">
        <v>198</v>
      </c>
      <c r="C73" s="13" t="s">
        <v>151</v>
      </c>
      <c r="D73" s="4" t="s">
        <v>114</v>
      </c>
      <c r="E73" s="21" t="s">
        <v>199</v>
      </c>
      <c r="F73" s="3">
        <v>2</v>
      </c>
      <c r="G73" s="3">
        <v>200</v>
      </c>
      <c r="H73" s="3">
        <v>1374</v>
      </c>
      <c r="I73" s="3">
        <f>SUM(G73:H73)</f>
        <v>1574</v>
      </c>
      <c r="J73" s="17" t="s">
        <v>197</v>
      </c>
    </row>
    <row r="74" spans="1:10" ht="38.25" x14ac:dyDescent="0.25">
      <c r="A74" s="3">
        <v>69</v>
      </c>
      <c r="B74" s="12" t="s">
        <v>200</v>
      </c>
      <c r="C74" s="13" t="s">
        <v>151</v>
      </c>
      <c r="D74" s="4" t="s">
        <v>201</v>
      </c>
      <c r="E74" s="21" t="s">
        <v>199</v>
      </c>
      <c r="F74" s="3">
        <v>1</v>
      </c>
      <c r="G74" s="3">
        <v>800</v>
      </c>
      <c r="H74" s="3">
        <v>1416</v>
      </c>
      <c r="I74" s="3">
        <f>SUM(G74:H74)</f>
        <v>2216</v>
      </c>
      <c r="J74" s="17" t="s">
        <v>202</v>
      </c>
    </row>
    <row r="75" spans="1:10" ht="51" x14ac:dyDescent="0.25">
      <c r="A75" s="3">
        <v>70</v>
      </c>
      <c r="B75" s="12" t="s">
        <v>203</v>
      </c>
      <c r="C75" s="13" t="s">
        <v>151</v>
      </c>
      <c r="D75" s="4" t="s">
        <v>204</v>
      </c>
      <c r="E75" s="21" t="s">
        <v>205</v>
      </c>
      <c r="F75" s="3">
        <v>2</v>
      </c>
      <c r="G75" s="3">
        <v>2500</v>
      </c>
      <c r="H75" s="3">
        <v>4998</v>
      </c>
      <c r="I75" s="3">
        <v>8500</v>
      </c>
      <c r="J75" s="17" t="s">
        <v>206</v>
      </c>
    </row>
    <row r="76" spans="1:10" ht="25.5" x14ac:dyDescent="0.25">
      <c r="A76" s="3">
        <v>71</v>
      </c>
      <c r="B76" s="12" t="s">
        <v>207</v>
      </c>
      <c r="C76" s="13" t="s">
        <v>151</v>
      </c>
      <c r="D76" s="4" t="s">
        <v>75</v>
      </c>
      <c r="E76" s="21" t="s">
        <v>208</v>
      </c>
      <c r="F76" s="3">
        <v>2</v>
      </c>
      <c r="G76" s="3">
        <v>400</v>
      </c>
      <c r="H76" s="3">
        <v>1832</v>
      </c>
      <c r="I76" s="3">
        <v>2232</v>
      </c>
      <c r="J76" s="17" t="s">
        <v>209</v>
      </c>
    </row>
    <row r="77" spans="1:10" ht="51" x14ac:dyDescent="0.25">
      <c r="A77" s="3">
        <v>72</v>
      </c>
      <c r="B77" s="12" t="s">
        <v>210</v>
      </c>
      <c r="C77" s="13" t="s">
        <v>151</v>
      </c>
      <c r="D77" s="4" t="s">
        <v>211</v>
      </c>
      <c r="E77" s="21" t="s">
        <v>212</v>
      </c>
      <c r="F77" s="3">
        <v>3</v>
      </c>
      <c r="G77" s="3">
        <v>2500</v>
      </c>
      <c r="H77" s="3">
        <v>4626</v>
      </c>
      <c r="I77" s="3">
        <v>7126</v>
      </c>
      <c r="J77" s="17" t="s">
        <v>213</v>
      </c>
    </row>
    <row r="78" spans="1:10" ht="47.25" customHeight="1" x14ac:dyDescent="0.25">
      <c r="A78" s="3">
        <v>73</v>
      </c>
      <c r="B78" s="12" t="s">
        <v>214</v>
      </c>
      <c r="C78" s="13" t="s">
        <v>151</v>
      </c>
      <c r="D78" s="4" t="s">
        <v>215</v>
      </c>
      <c r="E78" s="21" t="s">
        <v>184</v>
      </c>
      <c r="F78" s="3">
        <v>3</v>
      </c>
      <c r="G78" s="3">
        <f>300*3</f>
        <v>900</v>
      </c>
      <c r="H78" s="3">
        <v>2115</v>
      </c>
      <c r="I78" s="3">
        <v>7126</v>
      </c>
      <c r="J78" s="17"/>
    </row>
    <row r="79" spans="1:10" ht="89.25" x14ac:dyDescent="0.25">
      <c r="A79" s="3">
        <v>74</v>
      </c>
      <c r="B79" s="12" t="s">
        <v>216</v>
      </c>
      <c r="C79" s="13" t="s">
        <v>151</v>
      </c>
      <c r="D79" s="4" t="s">
        <v>217</v>
      </c>
      <c r="E79" s="21" t="s">
        <v>184</v>
      </c>
      <c r="F79" s="3">
        <v>2</v>
      </c>
      <c r="G79" s="3">
        <v>2400</v>
      </c>
      <c r="H79" s="3">
        <v>3480</v>
      </c>
      <c r="I79" s="3">
        <v>5184</v>
      </c>
      <c r="J79" s="17" t="s">
        <v>218</v>
      </c>
    </row>
    <row r="80" spans="1:10" ht="63.75" x14ac:dyDescent="0.25">
      <c r="A80" s="3">
        <v>75</v>
      </c>
      <c r="B80" s="12" t="s">
        <v>219</v>
      </c>
      <c r="C80" s="13" t="s">
        <v>151</v>
      </c>
      <c r="D80" s="4" t="s">
        <v>220</v>
      </c>
      <c r="E80" s="21" t="s">
        <v>221</v>
      </c>
      <c r="F80" s="3">
        <v>1</v>
      </c>
      <c r="G80" s="3">
        <v>1500</v>
      </c>
      <c r="H80" s="3">
        <v>848</v>
      </c>
      <c r="I80" s="3">
        <f t="shared" ref="I80:I81" si="3">SUM(G80:H80)</f>
        <v>2348</v>
      </c>
      <c r="J80" s="17" t="s">
        <v>222</v>
      </c>
    </row>
    <row r="81" spans="1:10" ht="51" x14ac:dyDescent="0.25">
      <c r="A81" s="3">
        <v>76</v>
      </c>
      <c r="B81" s="12" t="s">
        <v>223</v>
      </c>
      <c r="C81" s="13" t="s">
        <v>151</v>
      </c>
      <c r="D81" s="4" t="s">
        <v>224</v>
      </c>
      <c r="E81" s="21" t="s">
        <v>221</v>
      </c>
      <c r="F81" s="3">
        <v>1</v>
      </c>
      <c r="G81" s="3">
        <v>300</v>
      </c>
      <c r="H81" s="3">
        <v>1292</v>
      </c>
      <c r="I81" s="3">
        <f t="shared" si="3"/>
        <v>1592</v>
      </c>
      <c r="J81" s="17" t="s">
        <v>225</v>
      </c>
    </row>
    <row r="82" spans="1:10" ht="63.75" x14ac:dyDescent="0.25">
      <c r="A82" s="3">
        <v>77</v>
      </c>
      <c r="B82" s="12" t="s">
        <v>226</v>
      </c>
      <c r="C82" s="13" t="s">
        <v>151</v>
      </c>
      <c r="D82" s="4" t="s">
        <v>141</v>
      </c>
      <c r="E82" s="21" t="s">
        <v>184</v>
      </c>
      <c r="F82" s="3">
        <v>2</v>
      </c>
      <c r="G82" s="3">
        <f>2*400</f>
        <v>800</v>
      </c>
      <c r="H82" s="3">
        <v>2520</v>
      </c>
      <c r="I82" s="3">
        <f t="shared" ref="I82:I84" si="4">G82+H82</f>
        <v>3320</v>
      </c>
      <c r="J82" s="17" t="s">
        <v>227</v>
      </c>
    </row>
    <row r="83" spans="1:10" ht="76.5" x14ac:dyDescent="0.25">
      <c r="A83" s="3">
        <v>78</v>
      </c>
      <c r="B83" s="12" t="s">
        <v>228</v>
      </c>
      <c r="C83" s="13" t="s">
        <v>151</v>
      </c>
      <c r="D83" s="4" t="s">
        <v>229</v>
      </c>
      <c r="E83" s="21" t="s">
        <v>184</v>
      </c>
      <c r="F83" s="3">
        <v>6</v>
      </c>
      <c r="G83" s="3">
        <f>6*200</f>
        <v>1200</v>
      </c>
      <c r="H83" s="3">
        <v>8244</v>
      </c>
      <c r="I83" s="3">
        <f t="shared" si="4"/>
        <v>9444</v>
      </c>
      <c r="J83" s="17" t="s">
        <v>230</v>
      </c>
    </row>
    <row r="84" spans="1:10" ht="63.75" x14ac:dyDescent="0.25">
      <c r="A84" s="3">
        <v>79</v>
      </c>
      <c r="B84" s="12" t="s">
        <v>231</v>
      </c>
      <c r="C84" s="13" t="s">
        <v>151</v>
      </c>
      <c r="D84" s="4" t="s">
        <v>224</v>
      </c>
      <c r="E84" s="21" t="s">
        <v>184</v>
      </c>
      <c r="F84" s="3">
        <v>2</v>
      </c>
      <c r="G84" s="3">
        <v>600</v>
      </c>
      <c r="H84" s="3">
        <v>1938</v>
      </c>
      <c r="I84" s="3">
        <f t="shared" si="4"/>
        <v>2538</v>
      </c>
      <c r="J84" s="17" t="s">
        <v>232</v>
      </c>
    </row>
    <row r="85" spans="1:10" ht="41.25" customHeight="1" x14ac:dyDescent="0.25">
      <c r="A85" s="3">
        <v>80</v>
      </c>
      <c r="B85" s="12" t="s">
        <v>157</v>
      </c>
      <c r="C85" s="13" t="s">
        <v>151</v>
      </c>
      <c r="D85" s="4" t="s">
        <v>233</v>
      </c>
      <c r="E85" s="21" t="s">
        <v>165</v>
      </c>
      <c r="F85" s="3">
        <v>1</v>
      </c>
      <c r="G85" s="3">
        <v>250</v>
      </c>
      <c r="H85" s="3">
        <v>1500</v>
      </c>
      <c r="I85" s="3">
        <f>SUM(G85:H85)</f>
        <v>1750</v>
      </c>
      <c r="J85" s="17" t="s">
        <v>153</v>
      </c>
    </row>
    <row r="86" spans="1:10" ht="38.25" x14ac:dyDescent="0.25">
      <c r="A86" s="3">
        <v>81</v>
      </c>
      <c r="B86" s="12" t="s">
        <v>234</v>
      </c>
      <c r="C86" s="13" t="s">
        <v>2</v>
      </c>
      <c r="D86" s="4" t="s">
        <v>16</v>
      </c>
      <c r="E86" s="21" t="s">
        <v>235</v>
      </c>
      <c r="F86" s="3">
        <v>1</v>
      </c>
      <c r="G86" s="3">
        <v>250</v>
      </c>
      <c r="H86" s="3">
        <v>232</v>
      </c>
      <c r="I86" s="3">
        <f>G86+H86</f>
        <v>482</v>
      </c>
      <c r="J86" s="17" t="s">
        <v>236</v>
      </c>
    </row>
    <row r="87" spans="1:10" ht="38.25" x14ac:dyDescent="0.25">
      <c r="A87" s="3">
        <v>82</v>
      </c>
      <c r="B87" s="12" t="s">
        <v>237</v>
      </c>
      <c r="C87" s="13" t="s">
        <v>2</v>
      </c>
      <c r="D87" s="4" t="s">
        <v>238</v>
      </c>
      <c r="E87" s="21" t="s">
        <v>239</v>
      </c>
      <c r="F87" s="3">
        <v>1</v>
      </c>
      <c r="G87" s="3">
        <v>1410</v>
      </c>
      <c r="H87" s="3">
        <f>80*4</f>
        <v>320</v>
      </c>
      <c r="I87" s="3">
        <f>G87+H87</f>
        <v>1730</v>
      </c>
      <c r="J87" s="17" t="s">
        <v>240</v>
      </c>
    </row>
    <row r="88" spans="1:10" ht="25.5" x14ac:dyDescent="0.25">
      <c r="A88" s="3">
        <v>83</v>
      </c>
      <c r="B88" s="12" t="s">
        <v>241</v>
      </c>
      <c r="C88" s="13" t="s">
        <v>2</v>
      </c>
      <c r="D88" s="4" t="s">
        <v>242</v>
      </c>
      <c r="E88" s="21" t="s">
        <v>243</v>
      </c>
      <c r="F88" s="3">
        <v>1</v>
      </c>
      <c r="G88" s="3">
        <v>850</v>
      </c>
      <c r="H88" s="3">
        <v>816</v>
      </c>
      <c r="I88" s="3">
        <v>1666</v>
      </c>
      <c r="J88" s="17" t="s">
        <v>244</v>
      </c>
    </row>
    <row r="89" spans="1:10" ht="25.5" x14ac:dyDescent="0.25">
      <c r="A89" s="3">
        <v>84</v>
      </c>
      <c r="B89" s="12" t="s">
        <v>245</v>
      </c>
      <c r="C89" s="13" t="s">
        <v>2</v>
      </c>
      <c r="D89" s="4" t="s">
        <v>246</v>
      </c>
      <c r="E89" s="21" t="s">
        <v>247</v>
      </c>
      <c r="F89" s="3">
        <v>1</v>
      </c>
      <c r="G89" s="3">
        <v>1650</v>
      </c>
      <c r="H89" s="3">
        <f>90*4</f>
        <v>360</v>
      </c>
      <c r="I89" s="3">
        <f>G89+H89</f>
        <v>2010</v>
      </c>
      <c r="J89" s="17" t="s">
        <v>248</v>
      </c>
    </row>
    <row r="90" spans="1:10" ht="38.25" x14ac:dyDescent="0.25">
      <c r="A90" s="3">
        <v>85</v>
      </c>
      <c r="B90" s="12" t="s">
        <v>249</v>
      </c>
      <c r="C90" s="13" t="s">
        <v>2</v>
      </c>
      <c r="D90" s="4" t="s">
        <v>250</v>
      </c>
      <c r="E90" s="21" t="s">
        <v>251</v>
      </c>
      <c r="F90" s="3">
        <v>1</v>
      </c>
      <c r="G90" s="3">
        <v>1860</v>
      </c>
      <c r="H90" s="3">
        <v>362</v>
      </c>
      <c r="I90" s="3">
        <f>G90+H90</f>
        <v>2222</v>
      </c>
      <c r="J90" s="17" t="s">
        <v>252</v>
      </c>
    </row>
    <row r="91" spans="1:10" ht="63.75" x14ac:dyDescent="0.25">
      <c r="A91" s="3">
        <v>86</v>
      </c>
      <c r="B91" s="12" t="s">
        <v>253</v>
      </c>
      <c r="C91" s="13" t="s">
        <v>2</v>
      </c>
      <c r="D91" s="4" t="s">
        <v>170</v>
      </c>
      <c r="E91" s="21" t="s">
        <v>254</v>
      </c>
      <c r="F91" s="3">
        <v>1</v>
      </c>
      <c r="G91" s="3">
        <v>800</v>
      </c>
      <c r="H91" s="3">
        <f>60*4</f>
        <v>240</v>
      </c>
      <c r="I91" s="3">
        <f>G91+H91</f>
        <v>1040</v>
      </c>
      <c r="J91" s="17" t="s">
        <v>255</v>
      </c>
    </row>
    <row r="92" spans="1:10" ht="51" x14ac:dyDescent="0.25">
      <c r="A92" s="3">
        <v>87</v>
      </c>
      <c r="B92" s="12" t="s">
        <v>26</v>
      </c>
      <c r="C92" s="13" t="s">
        <v>281</v>
      </c>
      <c r="D92" s="4" t="s">
        <v>27</v>
      </c>
      <c r="E92" s="21" t="s">
        <v>28</v>
      </c>
      <c r="F92" s="3">
        <v>1</v>
      </c>
      <c r="G92" s="3">
        <v>300</v>
      </c>
      <c r="H92" s="3">
        <v>600</v>
      </c>
      <c r="I92" s="3">
        <v>900</v>
      </c>
      <c r="J92" s="17" t="s">
        <v>29</v>
      </c>
    </row>
    <row r="93" spans="1:10" ht="51" x14ac:dyDescent="0.25">
      <c r="A93" s="3">
        <v>88</v>
      </c>
      <c r="B93" s="12" t="s">
        <v>282</v>
      </c>
      <c r="C93" s="13" t="s">
        <v>281</v>
      </c>
      <c r="D93" s="4" t="s">
        <v>283</v>
      </c>
      <c r="E93" s="21" t="s">
        <v>284</v>
      </c>
      <c r="F93" s="3">
        <v>1</v>
      </c>
      <c r="G93" s="3">
        <v>1800</v>
      </c>
      <c r="H93" s="3">
        <v>1000</v>
      </c>
      <c r="I93" s="3">
        <f>+H93+G93</f>
        <v>2800</v>
      </c>
      <c r="J93" s="17" t="s">
        <v>285</v>
      </c>
    </row>
    <row r="94" spans="1:10" ht="51" x14ac:dyDescent="0.25">
      <c r="A94" s="3">
        <v>89</v>
      </c>
      <c r="B94" s="12" t="s">
        <v>286</v>
      </c>
      <c r="C94" s="13" t="s">
        <v>281</v>
      </c>
      <c r="D94" s="4" t="s">
        <v>75</v>
      </c>
      <c r="E94" s="21" t="s">
        <v>287</v>
      </c>
      <c r="F94" s="3">
        <v>1</v>
      </c>
      <c r="G94" s="3">
        <v>1200</v>
      </c>
      <c r="H94" s="3">
        <v>1500</v>
      </c>
      <c r="I94" s="3">
        <v>2700</v>
      </c>
      <c r="J94" s="17" t="s">
        <v>288</v>
      </c>
    </row>
    <row r="97" spans="1:11" x14ac:dyDescent="0.25">
      <c r="A97" s="23" t="s">
        <v>275</v>
      </c>
      <c r="B97" s="23"/>
      <c r="C97" s="24"/>
      <c r="D97" s="24"/>
      <c r="E97" s="24"/>
      <c r="F97" s="24"/>
      <c r="G97" s="24"/>
      <c r="H97" s="24"/>
      <c r="I97" s="24"/>
      <c r="J97" s="24"/>
      <c r="K97" s="24"/>
    </row>
    <row r="98" spans="1:11" x14ac:dyDescent="0.25">
      <c r="A98" s="30" t="s">
        <v>276</v>
      </c>
      <c r="B98" s="30"/>
      <c r="C98" s="31"/>
      <c r="D98" s="31"/>
      <c r="E98" s="31"/>
      <c r="F98" s="31"/>
      <c r="G98" s="31"/>
      <c r="H98" s="31"/>
      <c r="I98" s="31"/>
      <c r="J98" s="31"/>
      <c r="K98" s="31"/>
    </row>
    <row r="99" spans="1:11" x14ac:dyDescent="0.25">
      <c r="A99" s="32" t="s">
        <v>277</v>
      </c>
      <c r="B99" s="32"/>
      <c r="C99" s="28"/>
      <c r="D99" s="28"/>
      <c r="E99" s="28"/>
      <c r="F99" s="28"/>
      <c r="G99" s="28"/>
      <c r="H99" s="28"/>
      <c r="I99" s="28"/>
      <c r="J99" s="28"/>
      <c r="K99" s="28"/>
    </row>
    <row r="100" spans="1:11" x14ac:dyDescent="0.25">
      <c r="A100" s="27" t="s">
        <v>278</v>
      </c>
      <c r="B100" s="27"/>
      <c r="C100" s="28"/>
      <c r="D100" s="28"/>
      <c r="E100" s="28"/>
      <c r="F100" s="28"/>
      <c r="G100" s="28"/>
      <c r="H100" s="28"/>
      <c r="I100" s="28"/>
      <c r="J100" s="28"/>
      <c r="K100" s="28"/>
    </row>
    <row r="101" spans="1:11" x14ac:dyDescent="0.25">
      <c r="A101" s="27" t="s">
        <v>279</v>
      </c>
      <c r="B101" s="27"/>
      <c r="C101" s="28"/>
      <c r="D101" s="28"/>
      <c r="E101" s="28"/>
      <c r="F101" s="28"/>
      <c r="G101" s="28"/>
      <c r="H101" s="28"/>
      <c r="I101" s="28"/>
      <c r="J101" s="28"/>
      <c r="K101" s="28"/>
    </row>
    <row r="102" spans="1:11" x14ac:dyDescent="0.25">
      <c r="A102" s="27" t="s">
        <v>280</v>
      </c>
      <c r="B102" s="27"/>
      <c r="C102" s="28"/>
      <c r="D102" s="28"/>
      <c r="E102" s="28"/>
      <c r="F102" s="28"/>
      <c r="G102" s="28"/>
      <c r="H102" s="28"/>
      <c r="I102" s="28"/>
      <c r="J102" s="28"/>
      <c r="K102" s="28"/>
    </row>
    <row r="103" spans="1:11" x14ac:dyDescent="0.25">
      <c r="A103" s="22"/>
      <c r="B103" s="22"/>
      <c r="C103" s="25"/>
      <c r="G103" s="26"/>
    </row>
  </sheetData>
  <mergeCells count="7">
    <mergeCell ref="A101:K101"/>
    <mergeCell ref="A102:K102"/>
    <mergeCell ref="A1:K1"/>
    <mergeCell ref="A2:K2"/>
    <mergeCell ref="A98:K98"/>
    <mergeCell ref="A99:K99"/>
    <mergeCell ref="A100:K100"/>
  </mergeCells>
  <pageMargins left="0" right="0" top="0" bottom="0" header="0" footer="0"/>
  <pageSetup scale="7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MO2020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PICUN, Noela</dc:creator>
  <cp:lastModifiedBy>LATORRE, Ivana</cp:lastModifiedBy>
  <cp:lastPrinted>2019-12-04T15:40:21Z</cp:lastPrinted>
  <dcterms:created xsi:type="dcterms:W3CDTF">2019-11-20T13:48:43Z</dcterms:created>
  <dcterms:modified xsi:type="dcterms:W3CDTF">2019-12-18T19:00:54Z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